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ECCU\Documents for website\GCF\Funding proposal\Full Funding Proposal\"/>
    </mc:Choice>
  </mc:AlternateContent>
  <bookViews>
    <workbookView xWindow="0" yWindow="0" windowWidth="17970" windowHeight="6120"/>
  </bookViews>
  <sheets>
    <sheet name="Instructions" sheetId="11" r:id="rId1"/>
    <sheet name="Dashboard" sheetId="8" state="hidden" r:id="rId2"/>
    <sheet name="Detailed Budget Plan" sheetId="1" r:id="rId3"/>
    <sheet name="Detailed Budget Notes" sheetId="9" r:id="rId4"/>
    <sheet name="Title Lists" sheetId="3" r:id="rId5"/>
  </sheets>
  <definedNames>
    <definedName name="Categories">OFFSET('Title Lists'!$F$2,0,0,COUNTA('Title Lists'!$F:$F)-1,1)</definedName>
    <definedName name="Components">OFFSET('Title Lists'!$B$2,0,0,COUNTA('Title Lists'!$B:$B)-1,1)</definedName>
    <definedName name="Funding">OFFSET('Title Lists'!$H$2,0,0,COUNTA('Title Lists'!$H:$H)-1,1)</definedName>
    <definedName name="Outputs">OFFSET('Title Lists'!$D$2,0,0,COUNTA('Title Lists'!$D:$D)-1,1)</definedName>
    <definedName name="Slicer_Budget_Categories">#N/A</definedName>
    <definedName name="Slicer_Component">#N/A</definedName>
    <definedName name="Slicer_Output">#N/A</definedName>
  </definedNames>
  <calcPr calcId="152511"/>
  <pivotCaches>
    <pivotCache cacheId="0" r:id="rId6"/>
    <pivotCache cacheId="1"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4" i="1" l="1"/>
  <c r="K43" i="1"/>
  <c r="P43" i="1"/>
  <c r="P42" i="1"/>
  <c r="P37" i="1"/>
  <c r="O37" i="1"/>
  <c r="N37" i="1"/>
  <c r="M37" i="1"/>
  <c r="M42" i="1" s="1"/>
  <c r="L37" i="1"/>
  <c r="K37" i="1"/>
  <c r="J37" i="1"/>
  <c r="J31" i="1"/>
  <c r="O9" i="1"/>
  <c r="I28" i="9"/>
  <c r="H28" i="9"/>
  <c r="G28" i="9"/>
  <c r="F28" i="9"/>
  <c r="L8" i="1" s="1"/>
  <c r="J28" i="9"/>
  <c r="M8" i="1"/>
  <c r="E28" i="9"/>
  <c r="K8" i="1" s="1"/>
  <c r="O8" i="1"/>
  <c r="K29" i="9"/>
  <c r="K28" i="9"/>
  <c r="N8" i="1"/>
  <c r="O42" i="1"/>
  <c r="N42" i="1"/>
  <c r="L42" i="1"/>
  <c r="K42" i="1"/>
  <c r="I34" i="1"/>
  <c r="H34" i="1"/>
  <c r="D34" i="1"/>
  <c r="E75" i="9"/>
  <c r="E62" i="9" l="1"/>
  <c r="H13" i="1" s="1"/>
  <c r="I11" i="1"/>
  <c r="H11" i="1"/>
  <c r="F48" i="9"/>
  <c r="I10" i="1"/>
  <c r="H10" i="1"/>
  <c r="E41" i="9"/>
  <c r="H9" i="1"/>
  <c r="J27" i="9"/>
  <c r="K27" i="9" s="1"/>
  <c r="H7" i="1" l="1"/>
  <c r="J7" i="1" s="1"/>
  <c r="F20" i="9" l="1"/>
  <c r="P21" i="1" l="1"/>
  <c r="P22" i="1"/>
  <c r="P23" i="1"/>
  <c r="P24" i="1"/>
  <c r="P27" i="1"/>
  <c r="P28" i="1"/>
  <c r="P29" i="1"/>
  <c r="J28" i="1"/>
  <c r="J29" i="1"/>
  <c r="J21" i="1"/>
  <c r="J22" i="1"/>
  <c r="J23" i="1"/>
  <c r="J24" i="1"/>
  <c r="J27" i="1"/>
  <c r="F71" i="9"/>
  <c r="F70" i="9"/>
  <c r="F69" i="9"/>
  <c r="F61" i="9"/>
  <c r="F60" i="9"/>
  <c r="P13" i="1"/>
  <c r="I12" i="1"/>
  <c r="H12" i="1"/>
  <c r="F54" i="9"/>
  <c r="P10" i="1"/>
  <c r="F40" i="9"/>
  <c r="I9" i="1"/>
  <c r="G34" i="9"/>
  <c r="J26" i="9"/>
  <c r="K26" i="9" l="1"/>
  <c r="H8" i="1"/>
  <c r="F41" i="9"/>
  <c r="F62" i="9"/>
  <c r="F75" i="9"/>
  <c r="F76" i="9" s="1"/>
  <c r="J12" i="1"/>
  <c r="F49" i="9"/>
  <c r="P7" i="1"/>
  <c r="P31" i="1" s="1"/>
  <c r="P8" i="1"/>
  <c r="P9" i="1"/>
  <c r="P11" i="1"/>
  <c r="F63" i="9" l="1"/>
  <c r="I13" i="1" s="1"/>
  <c r="J13" i="1" s="1"/>
  <c r="J10" i="1"/>
  <c r="I8" i="1"/>
  <c r="J8" i="1" s="1"/>
  <c r="P18" i="1"/>
  <c r="J18" i="1"/>
  <c r="P17" i="1"/>
  <c r="J17" i="1"/>
  <c r="P16" i="1"/>
  <c r="J16" i="1"/>
  <c r="P34" i="1" l="1"/>
  <c r="P35" i="1"/>
  <c r="L47" i="1" l="1"/>
  <c r="M47" i="1"/>
  <c r="N47" i="1"/>
  <c r="O47" i="1"/>
  <c r="P47" i="1"/>
  <c r="K47" i="1"/>
  <c r="L46" i="1"/>
  <c r="M46" i="1"/>
  <c r="N46" i="1"/>
  <c r="O46" i="1"/>
  <c r="P46" i="1"/>
  <c r="K46" i="1"/>
  <c r="C43" i="1"/>
  <c r="L45" i="1"/>
  <c r="C44" i="1"/>
  <c r="N44" i="1" s="1"/>
  <c r="L43" i="1" l="1"/>
  <c r="O43" i="1"/>
  <c r="M44" i="1"/>
  <c r="O45" i="1"/>
  <c r="N43" i="1"/>
  <c r="L44" i="1"/>
  <c r="N45" i="1"/>
  <c r="M43" i="1"/>
  <c r="K45" i="1"/>
  <c r="M45" i="1"/>
  <c r="P45" i="1"/>
  <c r="J9" i="1"/>
  <c r="J11" i="1"/>
  <c r="J34" i="1"/>
  <c r="J35" i="1"/>
  <c r="O44" i="1"/>
  <c r="P12" i="1"/>
  <c r="P44" i="1" l="1"/>
</calcChain>
</file>

<file path=xl/comments1.xml><?xml version="1.0" encoding="utf-8"?>
<comments xmlns="http://schemas.openxmlformats.org/spreadsheetml/2006/main">
  <authors>
    <author>user</author>
  </authors>
  <commentList>
    <comment ref="C31" authorId="0" shapeId="0">
      <text>
        <r>
          <rPr>
            <b/>
            <sz val="9"/>
            <color indexed="81"/>
            <rFont val="Tahoma"/>
            <charset val="1"/>
          </rPr>
          <t>Note:</t>
        </r>
        <r>
          <rPr>
            <sz val="9"/>
            <color indexed="81"/>
            <rFont val="Tahoma"/>
            <charset val="1"/>
          </rPr>
          <t xml:space="preserve">
PMC % applies on the sub-total of components. </t>
        </r>
      </text>
    </comment>
  </commentList>
</comments>
</file>

<file path=xl/sharedStrings.xml><?xml version="1.0" encoding="utf-8"?>
<sst xmlns="http://schemas.openxmlformats.org/spreadsheetml/2006/main" count="297" uniqueCount="192">
  <si>
    <t>Unit</t>
  </si>
  <si>
    <t># of Unit</t>
  </si>
  <si>
    <t>Unit Cost</t>
  </si>
  <si>
    <t>Professional Services – Companies/Firm</t>
  </si>
  <si>
    <t>Consultant - Individual - Local</t>
  </si>
  <si>
    <t>Consultant - Individual - International</t>
  </si>
  <si>
    <t>Travel - International</t>
  </si>
  <si>
    <t>Output</t>
  </si>
  <si>
    <t>Component</t>
  </si>
  <si>
    <t>Activity</t>
  </si>
  <si>
    <t>Output 1.1</t>
  </si>
  <si>
    <t>Year 1</t>
  </si>
  <si>
    <t>Year 2</t>
  </si>
  <si>
    <t>Year 3</t>
  </si>
  <si>
    <t>Year 4</t>
  </si>
  <si>
    <t>Year 5</t>
  </si>
  <si>
    <t>Total Budget</t>
  </si>
  <si>
    <t>Output 1.2</t>
  </si>
  <si>
    <t>Component 1</t>
  </si>
  <si>
    <t>Office Supplies</t>
  </si>
  <si>
    <t>Budget Categories</t>
  </si>
  <si>
    <t>Component 2</t>
  </si>
  <si>
    <t>Component 3</t>
  </si>
  <si>
    <t>Funding Source</t>
  </si>
  <si>
    <t>List of Funding Source</t>
  </si>
  <si>
    <t>GCF</t>
  </si>
  <si>
    <t>Co-Financer 1</t>
  </si>
  <si>
    <t>Co-Financer 2</t>
  </si>
  <si>
    <t>Annex 3 - Budget Plan</t>
  </si>
  <si>
    <t>Row Labels</t>
  </si>
  <si>
    <t>(blank)</t>
  </si>
  <si>
    <t>Grand Total</t>
  </si>
  <si>
    <t xml:space="preserve">Budget Categories
</t>
  </si>
  <si>
    <t xml:space="preserve">Total Cost 
</t>
  </si>
  <si>
    <t xml:space="preserve">Sum of Total Cost 
</t>
  </si>
  <si>
    <t>Column Labels</t>
  </si>
  <si>
    <t>Total</t>
  </si>
  <si>
    <t>Components</t>
  </si>
  <si>
    <t>Outputs</t>
  </si>
  <si>
    <t>Equipment</t>
  </si>
  <si>
    <t>Materials &amp; Goods</t>
  </si>
  <si>
    <t>PMC</t>
  </si>
  <si>
    <t>Project Management Cost</t>
  </si>
  <si>
    <t>Output 2.1</t>
  </si>
  <si>
    <t>Detailed Budget Notes</t>
  </si>
  <si>
    <t>A1</t>
  </si>
  <si>
    <t>A2</t>
  </si>
  <si>
    <t>A3</t>
  </si>
  <si>
    <t>Total Amount</t>
  </si>
  <si>
    <t>C2</t>
  </si>
  <si>
    <t>C3</t>
  </si>
  <si>
    <t xml:space="preserve">Total </t>
  </si>
  <si>
    <t>Project/ Programme Title:</t>
  </si>
  <si>
    <t>Country(ies)</t>
  </si>
  <si>
    <t>Accredited Entity</t>
  </si>
  <si>
    <t>Date of Submission</t>
  </si>
  <si>
    <t>Brief Project/ Programme Information</t>
  </si>
  <si>
    <t xml:space="preserve">Project management costs (PMC) are the direct administrative costs incurred to execute a project. They should cover only incremental costs incurred due </t>
  </si>
  <si>
    <t>to the GCF contribution. In most cases, these costs are directly related to the support of a dedicated project management unit (PMU) which manages</t>
  </si>
  <si>
    <t>the day to day execution related activities of the project.</t>
  </si>
  <si>
    <t>General Principles for PMC costs:</t>
  </si>
  <si>
    <t>The following considerations are important when populating the budget:</t>
  </si>
  <si>
    <t>Title Lists</t>
  </si>
  <si>
    <r>
      <t>&gt;</t>
    </r>
    <r>
      <rPr>
        <b/>
        <sz val="11"/>
        <rFont val="Cambria"/>
        <family val="1"/>
      </rPr>
      <t xml:space="preserve"> Other direct costs:</t>
    </r>
    <r>
      <rPr>
        <sz val="11"/>
        <rFont val="Cambria"/>
        <family val="1"/>
      </rPr>
      <t xml:space="preserve">  Office equipment, Mission related travel cost of the PMU, Project management systems and information technology,  </t>
    </r>
  </si>
  <si>
    <t>The information captured in the “Title List” will feed into the drop down lists in the “Detailed Budget Plan” Sheet.</t>
  </si>
  <si>
    <t>Fill out the actual names of the Components; Outputs; and List of Funding Sources. An indicative list of Budget Categories has already been provided.</t>
  </si>
  <si>
    <t>Detailed Budget Plan</t>
  </si>
  <si>
    <t xml:space="preserve">The detailed breakdown of the project budget is populated in this sheet. </t>
  </si>
  <si>
    <t>**Budget Notes</t>
  </si>
  <si>
    <t>USD/GBP/JPY/EUR</t>
  </si>
  <si>
    <t>Budget Currency</t>
  </si>
  <si>
    <t>**Please provide the assumptions and basis of how unit cost and quantities are arrived. Please insert an appropriate reference as illustrated and enter the detailed comments in the "Detailed budget Notes" Sheet</t>
  </si>
  <si>
    <t>Annual Budget</t>
  </si>
  <si>
    <t>Detailed Budget</t>
  </si>
  <si>
    <t>Please insert/delete rows/columns under the Component; Output; Activity; Funding Source and Budget Categories as appropriate.</t>
  </si>
  <si>
    <t xml:space="preserve">The Component; Output; Funding Source; and Budget Categories fields are to be populated from drop-down lists. </t>
  </si>
  <si>
    <t>The data for the drop-down lists is based on the data entered in the “Title List” Sheet.</t>
  </si>
  <si>
    <t xml:space="preserve">Please provide the assumptions and basis of how unit cost and quantities are arrived under the Budget Notes field. </t>
  </si>
  <si>
    <t>If the space provided is not enough, insert an appropriate reference and enter the detailed comments in the "Detailed budget Notes" Sheet</t>
  </si>
  <si>
    <t>Please use this list as much as possible, however if list does not adequately address, kindly add onto the list where appropriate.</t>
  </si>
  <si>
    <t xml:space="preserve">   Office supplies, Audit cost, etc.</t>
  </si>
  <si>
    <t xml:space="preserve">Before filling out the “Detailed Budget Plan” Sheet, please populate the title data in the “Title List” Sheet. </t>
  </si>
  <si>
    <t xml:space="preserve"> Year 2</t>
  </si>
  <si>
    <t xml:space="preserve"> Year 3</t>
  </si>
  <si>
    <t xml:space="preserve"> Year 1</t>
  </si>
  <si>
    <t xml:space="preserve">  Year 4</t>
  </si>
  <si>
    <t xml:space="preserve">  Year 5</t>
  </si>
  <si>
    <t xml:space="preserve">  Total Budget</t>
  </si>
  <si>
    <t>(All)</t>
  </si>
  <si>
    <t>Values</t>
  </si>
  <si>
    <t xml:space="preserve">Detailed comments on the assumptions/estimates underlying the Unit Cost/ Quantities and justifications should be provided in this sheet. Please provide as much details as possible. </t>
  </si>
  <si>
    <t>A4</t>
  </si>
  <si>
    <t>A5</t>
  </si>
  <si>
    <t>A6</t>
  </si>
  <si>
    <t>A7</t>
  </si>
  <si>
    <t>A8</t>
  </si>
  <si>
    <t>A9</t>
  </si>
  <si>
    <t>A10</t>
  </si>
  <si>
    <t>Travel</t>
  </si>
  <si>
    <t xml:space="preserve">Workshop/Training </t>
  </si>
  <si>
    <t>1.1: Promotion of climate-resilient agriculture</t>
  </si>
  <si>
    <t>Local consultants</t>
  </si>
  <si>
    <t>Unit cost (USD)</t>
  </si>
  <si>
    <t>Quantity (months)</t>
  </si>
  <si>
    <t>Local consultants to support the implementation of the project</t>
  </si>
  <si>
    <t>Equipment for the promotion of climate-resilient agriculture</t>
  </si>
  <si>
    <t>Sub total (USD)</t>
  </si>
  <si>
    <t>Established in Year 1</t>
  </si>
  <si>
    <t>Established in Year 2</t>
  </si>
  <si>
    <t>Established in Year 3</t>
  </si>
  <si>
    <t>Established in Year 4</t>
  </si>
  <si>
    <t>Established in Year 5</t>
  </si>
  <si>
    <t>Agriculture and organization workshop</t>
  </si>
  <si>
    <t xml:space="preserve"> Training for promotion of climate-resilient agriculture</t>
  </si>
  <si>
    <t>Quantity (Unit)</t>
  </si>
  <si>
    <t>Travel to project implementation and in field supervision</t>
  </si>
  <si>
    <t>Quantity (days)</t>
  </si>
  <si>
    <t>Quantity</t>
  </si>
  <si>
    <t>Unit cost (USD per months)</t>
  </si>
  <si>
    <t>Professional/ Contractual Services, technical assistance in the field</t>
  </si>
  <si>
    <t>Months</t>
  </si>
  <si>
    <t>Country/1</t>
  </si>
  <si>
    <t>1.2: Improvement of water collection and management</t>
  </si>
  <si>
    <t>a) Agricultural research and technology transfer</t>
  </si>
  <si>
    <t xml:space="preserve">b) Watershed management </t>
  </si>
  <si>
    <t>Institutional technical capacity of Country/1</t>
  </si>
  <si>
    <t>B1</t>
  </si>
  <si>
    <t>Cofinancier-2</t>
  </si>
  <si>
    <t>Local consultants in support of the Project Management Unit</t>
  </si>
  <si>
    <t>C1</t>
  </si>
  <si>
    <t>PMU1</t>
  </si>
  <si>
    <t>Month</t>
  </si>
  <si>
    <t>Project Management Unit - Subtotal USD</t>
  </si>
  <si>
    <t>B2</t>
  </si>
  <si>
    <t>B3</t>
  </si>
  <si>
    <t>B4</t>
  </si>
  <si>
    <t xml:space="preserve">SUB-TOTAL </t>
  </si>
  <si>
    <t>Breakdown travel cost information by number of people and cost per person and separating DSA where applicable. Also please provide the reason why international travel is needed.</t>
  </si>
  <si>
    <t xml:space="preserve">No of contracts </t>
  </si>
  <si>
    <t>National project coordinator 20% charged to activity 1.1</t>
  </si>
  <si>
    <t>Number of Participants</t>
  </si>
  <si>
    <t xml:space="preserve">Purpose of travel </t>
  </si>
  <si>
    <t xml:space="preserve"> Procurement Officer</t>
  </si>
  <si>
    <t xml:space="preserve">Finance officer </t>
  </si>
  <si>
    <t>PMU</t>
  </si>
  <si>
    <t>Consultant</t>
  </si>
  <si>
    <t>Workshop</t>
  </si>
  <si>
    <t>Professional Services</t>
  </si>
  <si>
    <t xml:space="preserve">    1. The percentage of PMC financed by GCF should not be more than the percentage share of the overall budget financed by GCF.</t>
  </si>
  <si>
    <r>
      <t xml:space="preserve">&gt; </t>
    </r>
    <r>
      <rPr>
        <b/>
        <sz val="11"/>
        <rFont val="Cambria"/>
        <family val="1"/>
      </rPr>
      <t>Project staffing and consultants:</t>
    </r>
    <r>
      <rPr>
        <sz val="11"/>
        <rFont val="Cambria"/>
        <family val="1"/>
      </rPr>
      <t xml:space="preserve"> Project manager, Project Assistant, Procurement personnel, Finance personnel &amp; Support/admin personnel.</t>
    </r>
  </si>
  <si>
    <t xml:space="preserve">    2. PMC budget thresholds: </t>
  </si>
  <si>
    <t xml:space="preserve">    3.  Indicative list of eligible project management costs:</t>
  </si>
  <si>
    <t xml:space="preserve">         &gt;  PMC exceeding 5 per cent (5%) for a funding proposal exceeding USD 3 million will require detailed documentation supporting the entire PMC budget.</t>
  </si>
  <si>
    <t xml:space="preserve">Please include the Project management costs (PMC) under this component and provide details of PMC. </t>
  </si>
  <si>
    <t>To detail unit cost and duration of consultant(s) work and position</t>
  </si>
  <si>
    <t xml:space="preserve">Include material and goods specification, name, quantity, and unit cost in budget notes, and how the unit cost is arrived. </t>
  </si>
  <si>
    <t xml:space="preserve">Include office supplies' name, quantity, and unit cost in budget notes, and how the unit cost is arrived. </t>
  </si>
  <si>
    <t xml:space="preserve">Include machinery specification, equipment name, quantity, and unit cost in budget notes and how the unit cost is arrived. </t>
  </si>
  <si>
    <t xml:space="preserve">PMC percentage applies on the sub-total of components/activities. </t>
  </si>
  <si>
    <t xml:space="preserve">Weather forecasting equipment ( please provide description) </t>
  </si>
  <si>
    <t xml:space="preserve">Solar panel ( please provide description) </t>
  </si>
  <si>
    <t>average price</t>
  </si>
  <si>
    <t>Total Quantity</t>
  </si>
  <si>
    <t>Total 
(USD)</t>
  </si>
  <si>
    <t>Days</t>
  </si>
  <si>
    <t>No of trips</t>
  </si>
  <si>
    <t>Include the number of workshops anticipated, number of people attending, number of days, target group, cost per work workshop, venue cost, etc.</t>
  </si>
  <si>
    <t>Note</t>
  </si>
  <si>
    <t>Please provide the details of the professional services needed, purpose of the services, and also the basis of the cost estimates.</t>
  </si>
  <si>
    <t>Objective of the Services</t>
  </si>
  <si>
    <t>Community extensionists</t>
  </si>
  <si>
    <t xml:space="preserve">Travel - International </t>
  </si>
  <si>
    <t>Remunerations (Salaries)</t>
  </si>
  <si>
    <t>Output 4</t>
  </si>
  <si>
    <t>Output 5</t>
  </si>
  <si>
    <t>Output 6</t>
  </si>
  <si>
    <t>Output 7</t>
  </si>
  <si>
    <t>(important - prepared in conjunction with Budget Plan)</t>
  </si>
  <si>
    <t xml:space="preserve">Component 1: Improved resilience of livelihoods </t>
  </si>
  <si>
    <t>Component 2: Increased resilience of flows of environmental services</t>
  </si>
  <si>
    <t xml:space="preserve">Component 3: Improved governance </t>
  </si>
  <si>
    <t xml:space="preserve">Output 1. Improved production systems in family farms
</t>
  </si>
  <si>
    <t>Output 2: Improvement water collection and management</t>
  </si>
  <si>
    <t>Output 3. Improved Sustainability</t>
  </si>
  <si>
    <t>Output 2. Improvement water collection and management</t>
  </si>
  <si>
    <t>2.1: Restoration of vegetation cover in critical locations</t>
  </si>
  <si>
    <t xml:space="preserve">3.1: Strengthened local planning and governance structures </t>
  </si>
  <si>
    <t xml:space="preserve">         &gt;  PMC exceeding 7.5 per cent (7.5%) for the proposals up to USD 3 million will require detailed documentation and justification supporting the entire PMC budget.</t>
  </si>
  <si>
    <t>Thus, please regard the examples as a guidance, not binding examples.</t>
  </si>
  <si>
    <t>Please note that the examples provided are simplified for illustrative purposes only.</t>
  </si>
  <si>
    <t>Project Name:</t>
  </si>
  <si>
    <t>Budget: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</si>
</sst>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quot;$&quot;#,##0_);\(&quot;$&quot;#,##0\)"/>
    <numFmt numFmtId="43" formatCode="_(* #,##0.00_);_(* \(#,##0.00\);_(* &quot;-&quot;??_);_(@_)"/>
    <numFmt numFmtId="164" formatCode="_ * #,##0.00_ ;_ * \-#,##0.00_ ;_ * &quot;-&quot;??_ ;_ @_ "/>
    <numFmt numFmtId="165" formatCode="_(* #,##0_);_(* \(#,##0\);_(* &quot;-&quot;??_);_(@_)"/>
    <numFmt numFmtId="166" formatCode="&quot;$&quot;#,##0"/>
    <numFmt numFmtId="167" formatCode="&quot;$&quot;#,##0.00"/>
  </numFmts>
  <fonts count="39" x14ac:knownFonts="1">
    <font>
      <sz val="11"/>
      <color theme="1"/>
      <name val="Calibri"/>
      <family val="2"/>
      <scheme val="minor"/>
    </font>
    <font>
      <sz val="11"/>
      <color theme="1"/>
      <name val="Calibri"/>
      <family val="2"/>
      <scheme val="minor"/>
    </font>
    <font>
      <sz val="8"/>
      <color theme="1"/>
      <name val="Cambria"/>
      <family val="1"/>
    </font>
    <font>
      <sz val="8"/>
      <color theme="0" tint="-0.34998626667073579"/>
      <name val="Cambria"/>
      <family val="1"/>
    </font>
    <font>
      <b/>
      <sz val="11"/>
      <color theme="1"/>
      <name val="Cambria"/>
      <family val="1"/>
    </font>
    <font>
      <sz val="9"/>
      <color theme="1"/>
      <name val="Cambria"/>
      <family val="1"/>
    </font>
    <font>
      <sz val="8"/>
      <name val="Cambria"/>
      <family val="1"/>
    </font>
    <font>
      <b/>
      <sz val="9"/>
      <color theme="0"/>
      <name val="Cambria"/>
      <family val="1"/>
    </font>
    <font>
      <sz val="11"/>
      <color theme="1"/>
      <name val="Cambria"/>
      <family val="1"/>
    </font>
    <font>
      <sz val="8"/>
      <color theme="0" tint="-0.249977111117893"/>
      <name val="Cambria"/>
      <family val="1"/>
    </font>
    <font>
      <sz val="10"/>
      <name val="Arial"/>
      <family val="2"/>
    </font>
    <font>
      <sz val="10"/>
      <name val="Arial"/>
      <family val="2"/>
    </font>
    <font>
      <b/>
      <sz val="12"/>
      <color theme="0"/>
      <name val="Cambria"/>
      <family val="1"/>
    </font>
    <font>
      <sz val="9"/>
      <color theme="1"/>
      <name val="Calibri"/>
      <family val="2"/>
      <scheme val="minor"/>
    </font>
    <font>
      <sz val="9"/>
      <name val="Cambria"/>
      <family val="1"/>
    </font>
    <font>
      <b/>
      <sz val="8"/>
      <name val="Cambria"/>
      <family val="1"/>
    </font>
    <font>
      <sz val="10"/>
      <color theme="1"/>
      <name val="Cambria"/>
      <family val="1"/>
    </font>
    <font>
      <sz val="10"/>
      <color theme="1"/>
      <name val="Calibri"/>
      <family val="2"/>
      <scheme val="minor"/>
    </font>
    <font>
      <sz val="10"/>
      <name val="Cambria"/>
      <family val="1"/>
    </font>
    <font>
      <b/>
      <sz val="11"/>
      <color theme="0"/>
      <name val="Cambria"/>
      <family val="1"/>
    </font>
    <font>
      <sz val="11"/>
      <color theme="0"/>
      <name val="Cambria"/>
      <family val="1"/>
    </font>
    <font>
      <sz val="11"/>
      <name val="Cambria"/>
      <family val="1"/>
    </font>
    <font>
      <b/>
      <sz val="11"/>
      <name val="Cambria"/>
      <family val="1"/>
    </font>
    <font>
      <sz val="12"/>
      <name val="Cambria"/>
      <family val="1"/>
    </font>
    <font>
      <b/>
      <sz val="12"/>
      <color rgb="FF376B54"/>
      <name val="Cambria"/>
      <family val="1"/>
    </font>
    <font>
      <sz val="9"/>
      <color theme="2" tint="-0.249977111117893"/>
      <name val="Cambria"/>
      <family val="1"/>
    </font>
    <font>
      <b/>
      <sz val="11"/>
      <color theme="1"/>
      <name val="Calibri"/>
      <family val="2"/>
      <scheme val="minor"/>
    </font>
    <font>
      <i/>
      <sz val="11"/>
      <color theme="1"/>
      <name val="Cambria"/>
      <family val="1"/>
    </font>
    <font>
      <b/>
      <sz val="9"/>
      <color theme="1"/>
      <name val="Cambria"/>
      <family val="1"/>
    </font>
    <font>
      <sz val="9"/>
      <color rgb="FF000000"/>
      <name val="Cambria"/>
      <family val="1"/>
    </font>
    <font>
      <b/>
      <sz val="9"/>
      <color rgb="FF000000"/>
      <name val="Cambria"/>
      <family val="1"/>
    </font>
    <font>
      <sz val="10"/>
      <color theme="0" tint="-0.499984740745262"/>
      <name val="Cambria"/>
      <family val="1"/>
    </font>
    <font>
      <sz val="9"/>
      <color indexed="81"/>
      <name val="Tahoma"/>
      <charset val="1"/>
    </font>
    <font>
      <b/>
      <sz val="9"/>
      <color indexed="81"/>
      <name val="Tahoma"/>
      <charset val="1"/>
    </font>
    <font>
      <sz val="11"/>
      <color rgb="FF0070C0"/>
      <name val="Cambria"/>
      <family val="1"/>
    </font>
    <font>
      <b/>
      <i/>
      <sz val="11"/>
      <name val="Cambria"/>
      <family val="1"/>
    </font>
    <font>
      <i/>
      <sz val="9"/>
      <color theme="1"/>
      <name val="Cambria"/>
      <family val="1"/>
    </font>
    <font>
      <i/>
      <u/>
      <sz val="9"/>
      <color theme="1"/>
      <name val="Cambria"/>
      <family val="1"/>
    </font>
    <font>
      <i/>
      <sz val="9"/>
      <color rgb="FF0070C0"/>
      <name val="Cambria"/>
      <family val="1"/>
    </font>
  </fonts>
  <fills count="10">
    <fill>
      <patternFill patternType="none"/>
    </fill>
    <fill>
      <patternFill patternType="gray125"/>
    </fill>
    <fill>
      <patternFill patternType="solid">
        <fgColor theme="0" tint="-4.9989318521683403E-2"/>
        <bgColor indexed="64"/>
      </patternFill>
    </fill>
    <fill>
      <patternFill patternType="solid">
        <fgColor rgb="FF376B54"/>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249977111117893"/>
        <bgColor indexed="64"/>
      </patternFill>
    </fill>
    <fill>
      <patternFill patternType="solid">
        <fgColor rgb="FF24634F"/>
        <bgColor indexed="64"/>
      </patternFill>
    </fill>
    <fill>
      <patternFill patternType="solid">
        <fgColor rgb="FF00B0F0"/>
        <bgColor indexed="64"/>
      </patternFill>
    </fill>
    <fill>
      <patternFill patternType="solid">
        <fgColor theme="7"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style="medium">
        <color indexed="64"/>
      </top>
      <bottom/>
      <diagonal/>
    </border>
    <border>
      <left style="thin">
        <color indexed="64"/>
      </left>
      <right style="thin">
        <color indexed="64"/>
      </right>
      <top style="thick">
        <color indexed="64"/>
      </top>
      <bottom style="thick">
        <color indexed="64"/>
      </bottom>
      <diagonal/>
    </border>
    <border>
      <left/>
      <right style="thin">
        <color indexed="64"/>
      </right>
      <top style="thin">
        <color indexed="64"/>
      </top>
      <bottom/>
      <diagonal/>
    </border>
    <border>
      <left/>
      <right style="thin">
        <color indexed="64"/>
      </right>
      <top style="thick">
        <color indexed="64"/>
      </top>
      <bottom style="thick">
        <color indexed="64"/>
      </bottom>
      <diagonal/>
    </border>
    <border>
      <left style="thin">
        <color indexed="64"/>
      </left>
      <right/>
      <top/>
      <bottom style="thin">
        <color indexed="64"/>
      </bottom>
      <diagonal/>
    </border>
  </borders>
  <cellStyleXfs count="6">
    <xf numFmtId="0" fontId="0" fillId="0" borderId="0"/>
    <xf numFmtId="43" fontId="1" fillId="0" borderId="0" applyFont="0" applyFill="0" applyBorder="0" applyAlignment="0" applyProtection="0"/>
    <xf numFmtId="0" fontId="10" fillId="0" borderId="0"/>
    <xf numFmtId="164" fontId="10" fillId="0" borderId="0" applyFont="0" applyFill="0" applyBorder="0" applyAlignment="0" applyProtection="0"/>
    <xf numFmtId="0" fontId="11" fillId="0" borderId="0"/>
    <xf numFmtId="164" fontId="11" fillId="0" borderId="0" applyFont="0" applyFill="0" applyBorder="0" applyAlignment="0" applyProtection="0"/>
  </cellStyleXfs>
  <cellXfs count="177">
    <xf numFmtId="0" fontId="0" fillId="0" borderId="0" xfId="0"/>
    <xf numFmtId="0" fontId="0" fillId="0" borderId="0" xfId="0"/>
    <xf numFmtId="0" fontId="0" fillId="0" borderId="0" xfId="0" applyAlignment="1">
      <alignment horizontal="center"/>
    </xf>
    <xf numFmtId="0" fontId="0" fillId="0" borderId="0" xfId="0"/>
    <xf numFmtId="0" fontId="9" fillId="0" borderId="2" xfId="0" applyFont="1" applyBorder="1" applyAlignment="1" applyProtection="1">
      <alignment horizontal="center" vertical="center" wrapText="1"/>
      <protection locked="0"/>
    </xf>
    <xf numFmtId="0" fontId="12" fillId="3" borderId="0" xfId="0" applyFont="1" applyFill="1" applyAlignment="1">
      <alignment horizontal="center" vertical="center"/>
    </xf>
    <xf numFmtId="0" fontId="0" fillId="0" borderId="0" xfId="0" applyAlignment="1">
      <alignment horizontal="left"/>
    </xf>
    <xf numFmtId="0" fontId="0" fillId="0" borderId="0" xfId="0"/>
    <xf numFmtId="0" fontId="4" fillId="0" borderId="0" xfId="0" applyFont="1" applyBorder="1" applyAlignment="1" applyProtection="1">
      <alignment vertical="center"/>
      <protection locked="0"/>
    </xf>
    <xf numFmtId="0" fontId="5" fillId="0" borderId="0" xfId="0" applyFont="1" applyBorder="1" applyProtection="1">
      <protection locked="0"/>
    </xf>
    <xf numFmtId="0" fontId="7" fillId="3" borderId="0" xfId="0" applyFont="1" applyFill="1" applyBorder="1" applyAlignment="1" applyProtection="1">
      <alignment horizontal="center" vertical="center" wrapText="1"/>
      <protection locked="0"/>
    </xf>
    <xf numFmtId="0" fontId="13" fillId="0" borderId="0" xfId="0" applyFont="1"/>
    <xf numFmtId="0" fontId="7" fillId="6" borderId="0" xfId="0" applyFont="1" applyFill="1"/>
    <xf numFmtId="0" fontId="7" fillId="6" borderId="0" xfId="0" applyFont="1" applyFill="1" applyAlignment="1">
      <alignment horizontal="left"/>
    </xf>
    <xf numFmtId="0" fontId="7" fillId="6" borderId="0" xfId="0" applyFont="1" applyFill="1" applyAlignment="1">
      <alignment horizontal="center"/>
    </xf>
    <xf numFmtId="165" fontId="7" fillId="6" borderId="0" xfId="1" applyNumberFormat="1" applyFont="1" applyFill="1"/>
    <xf numFmtId="0" fontId="5" fillId="0" borderId="0" xfId="0" applyFont="1"/>
    <xf numFmtId="165" fontId="6" fillId="0" borderId="2" xfId="1" applyNumberFormat="1" applyFont="1" applyBorder="1" applyAlignment="1" applyProtection="1">
      <alignment horizontal="right" vertical="top"/>
      <protection locked="0"/>
    </xf>
    <xf numFmtId="165" fontId="6" fillId="0" borderId="1" xfId="1" applyNumberFormat="1" applyFont="1" applyBorder="1" applyAlignment="1" applyProtection="1">
      <alignment horizontal="right" vertical="top"/>
      <protection locked="0"/>
    </xf>
    <xf numFmtId="165" fontId="6" fillId="0" borderId="2" xfId="1" applyNumberFormat="1" applyFont="1" applyBorder="1" applyAlignment="1" applyProtection="1">
      <alignment horizontal="right" vertical="top"/>
    </xf>
    <xf numFmtId="0" fontId="3" fillId="0" borderId="2" xfId="0" applyFont="1" applyBorder="1" applyAlignment="1" applyProtection="1">
      <alignment horizontal="left" vertical="top"/>
      <protection locked="0"/>
    </xf>
    <xf numFmtId="0" fontId="6" fillId="0" borderId="1" xfId="0" applyFont="1" applyBorder="1" applyAlignment="1" applyProtection="1">
      <alignment horizontal="left" vertical="top"/>
      <protection locked="0"/>
    </xf>
    <xf numFmtId="0" fontId="3" fillId="4" borderId="1" xfId="0" applyFont="1" applyFill="1" applyBorder="1" applyAlignment="1" applyProtection="1">
      <alignment horizontal="left" vertical="top" wrapText="1"/>
      <protection locked="0"/>
    </xf>
    <xf numFmtId="0" fontId="6" fillId="4" borderId="1" xfId="0" applyFont="1" applyFill="1" applyBorder="1" applyAlignment="1" applyProtection="1">
      <alignment horizontal="left" vertical="top" wrapText="1"/>
      <protection locked="0"/>
    </xf>
    <xf numFmtId="0" fontId="7" fillId="6" borderId="0" xfId="0" applyFont="1" applyFill="1" applyAlignment="1">
      <alignment horizontal="left" vertical="top"/>
    </xf>
    <xf numFmtId="0" fontId="2" fillId="4" borderId="1" xfId="0" applyFont="1" applyFill="1" applyBorder="1" applyAlignment="1" applyProtection="1">
      <alignment horizontal="left" vertical="top" wrapText="1"/>
      <protection locked="0"/>
    </xf>
    <xf numFmtId="0" fontId="6" fillId="0" borderId="2" xfId="0" applyFont="1" applyBorder="1" applyAlignment="1" applyProtection="1">
      <alignment horizontal="left" vertical="top"/>
      <protection locked="0"/>
    </xf>
    <xf numFmtId="0" fontId="15" fillId="4" borderId="1" xfId="0" applyFont="1" applyFill="1" applyBorder="1" applyAlignment="1" applyProtection="1">
      <alignment horizontal="left" vertical="top" wrapText="1"/>
      <protection locked="0"/>
    </xf>
    <xf numFmtId="0" fontId="6" fillId="4" borderId="3" xfId="0" applyFont="1" applyFill="1" applyBorder="1" applyAlignment="1" applyProtection="1">
      <alignment horizontal="left" vertical="top" wrapText="1"/>
      <protection locked="0"/>
    </xf>
    <xf numFmtId="0" fontId="6" fillId="4" borderId="2" xfId="0" applyFont="1" applyFill="1" applyBorder="1" applyAlignment="1" applyProtection="1">
      <alignment horizontal="left" vertical="top" wrapText="1"/>
      <protection locked="0"/>
    </xf>
    <xf numFmtId="0" fontId="6" fillId="4" borderId="4" xfId="0" applyFont="1" applyFill="1" applyBorder="1" applyAlignment="1" applyProtection="1">
      <alignment horizontal="left" vertical="top" wrapText="1"/>
      <protection locked="0"/>
    </xf>
    <xf numFmtId="0" fontId="17" fillId="0" borderId="0" xfId="0" applyFont="1"/>
    <xf numFmtId="0" fontId="18" fillId="4" borderId="1" xfId="0" applyFont="1" applyFill="1" applyBorder="1"/>
    <xf numFmtId="0" fontId="16" fillId="0" borderId="0" xfId="0" applyFont="1"/>
    <xf numFmtId="0" fontId="8" fillId="0" borderId="0" xfId="0" applyFont="1"/>
    <xf numFmtId="0" fontId="19" fillId="7" borderId="5" xfId="0" applyFont="1" applyFill="1" applyBorder="1"/>
    <xf numFmtId="0" fontId="19" fillId="7" borderId="6" xfId="0" applyFont="1" applyFill="1" applyBorder="1"/>
    <xf numFmtId="0" fontId="20" fillId="7" borderId="6" xfId="0" applyFont="1" applyFill="1" applyBorder="1"/>
    <xf numFmtId="0" fontId="20" fillId="7" borderId="7" xfId="0" applyFont="1" applyFill="1" applyBorder="1"/>
    <xf numFmtId="0" fontId="21" fillId="5" borderId="0" xfId="0" applyFont="1" applyFill="1" applyBorder="1"/>
    <xf numFmtId="0" fontId="21" fillId="5" borderId="0" xfId="0" applyFont="1" applyFill="1" applyBorder="1" applyAlignment="1">
      <alignment horizontal="left"/>
    </xf>
    <xf numFmtId="0" fontId="21" fillId="5" borderId="0" xfId="0" applyFont="1" applyFill="1" applyBorder="1" applyAlignment="1">
      <alignment horizontal="left" vertical="top"/>
    </xf>
    <xf numFmtId="0" fontId="23" fillId="0" borderId="0" xfId="2" applyFont="1" applyAlignment="1">
      <alignment horizontal="left" vertical="center"/>
    </xf>
    <xf numFmtId="0" fontId="24" fillId="5" borderId="0" xfId="0" applyFont="1" applyFill="1" applyBorder="1"/>
    <xf numFmtId="0" fontId="7" fillId="3" borderId="8" xfId="0" applyFont="1" applyFill="1" applyBorder="1" applyAlignment="1" applyProtection="1">
      <alignment vertical="center" wrapText="1"/>
      <protection locked="0"/>
    </xf>
    <xf numFmtId="0" fontId="7" fillId="3" borderId="9" xfId="0" applyFont="1" applyFill="1" applyBorder="1" applyAlignment="1" applyProtection="1">
      <alignment vertical="center" wrapText="1"/>
      <protection locked="0"/>
    </xf>
    <xf numFmtId="0" fontId="7" fillId="3" borderId="9"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top" wrapText="1"/>
      <protection locked="0"/>
    </xf>
    <xf numFmtId="0" fontId="7" fillId="3" borderId="7" xfId="0" applyFont="1" applyFill="1" applyBorder="1" applyAlignment="1" applyProtection="1">
      <alignment horizontal="center" wrapText="1"/>
      <protection locked="0"/>
    </xf>
    <xf numFmtId="0" fontId="7" fillId="3" borderId="6"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25" fillId="4" borderId="1" xfId="0" applyFont="1" applyFill="1" applyBorder="1" applyAlignment="1">
      <alignment horizontal="center"/>
    </xf>
    <xf numFmtId="0" fontId="16" fillId="5" borderId="0" xfId="0" applyFont="1" applyFill="1" applyAlignment="1">
      <alignment horizontal="left" indent="1"/>
    </xf>
    <xf numFmtId="0" fontId="16" fillId="2" borderId="0" xfId="0" applyFont="1" applyFill="1" applyAlignment="1">
      <alignment horizontal="left" indent="1"/>
    </xf>
    <xf numFmtId="0" fontId="16" fillId="4" borderId="0" xfId="0" applyFont="1" applyFill="1" applyAlignment="1">
      <alignment horizontal="left" indent="1"/>
    </xf>
    <xf numFmtId="0" fontId="7" fillId="3" borderId="10" xfId="0" applyFont="1" applyFill="1" applyBorder="1" applyAlignment="1" applyProtection="1">
      <alignment vertical="center" wrapText="1"/>
      <protection locked="0"/>
    </xf>
    <xf numFmtId="0" fontId="7" fillId="3" borderId="0" xfId="0" applyFont="1" applyFill="1" applyBorder="1" applyAlignment="1" applyProtection="1">
      <alignment vertical="center" wrapText="1"/>
      <protection locked="0"/>
    </xf>
    <xf numFmtId="0" fontId="0" fillId="0" borderId="0" xfId="0" pivotButton="1"/>
    <xf numFmtId="43" fontId="0" fillId="0" borderId="0" xfId="0" applyNumberFormat="1"/>
    <xf numFmtId="43" fontId="16" fillId="0" borderId="0" xfId="1" applyFont="1"/>
    <xf numFmtId="43" fontId="0" fillId="0" borderId="0" xfId="1" applyFont="1"/>
    <xf numFmtId="0" fontId="26" fillId="0" borderId="0" xfId="0" applyFont="1" applyAlignment="1">
      <alignment horizontal="center"/>
    </xf>
    <xf numFmtId="0" fontId="1" fillId="5" borderId="0" xfId="0" applyFont="1" applyFill="1" applyBorder="1" applyAlignment="1"/>
    <xf numFmtId="0" fontId="0" fillId="5" borderId="0" xfId="0" applyFont="1" applyFill="1" applyBorder="1" applyAlignment="1"/>
    <xf numFmtId="0" fontId="17" fillId="0" borderId="0" xfId="0" applyFont="1" applyBorder="1"/>
    <xf numFmtId="0" fontId="6" fillId="0" borderId="2" xfId="0" applyFont="1" applyBorder="1" applyAlignment="1" applyProtection="1">
      <alignment horizontal="center" vertical="center" wrapText="1"/>
      <protection locked="0"/>
    </xf>
    <xf numFmtId="0" fontId="5" fillId="0" borderId="0" xfId="0" applyFont="1" applyAlignment="1">
      <alignment horizontal="center"/>
    </xf>
    <xf numFmtId="167" fontId="5" fillId="0" borderId="0" xfId="0" applyNumberFormat="1" applyFont="1"/>
    <xf numFmtId="0" fontId="28" fillId="8" borderId="1" xfId="0" applyFont="1" applyFill="1" applyBorder="1" applyAlignment="1">
      <alignment horizontal="center" vertical="top" wrapText="1"/>
    </xf>
    <xf numFmtId="0" fontId="28" fillId="8" borderId="4" xfId="0" applyFont="1" applyFill="1" applyBorder="1" applyAlignment="1">
      <alignment horizontal="center" vertical="top" wrapText="1"/>
    </xf>
    <xf numFmtId="0" fontId="28" fillId="8" borderId="1" xfId="0" applyFont="1" applyFill="1" applyBorder="1" applyAlignment="1">
      <alignment horizontal="center" vertical="top"/>
    </xf>
    <xf numFmtId="0" fontId="14" fillId="0" borderId="1" xfId="0" applyFont="1" applyFill="1" applyBorder="1" applyAlignment="1">
      <alignment horizontal="right" vertical="top" wrapText="1"/>
    </xf>
    <xf numFmtId="166" fontId="14" fillId="0" borderId="1" xfId="0" applyNumberFormat="1" applyFont="1" applyFill="1" applyBorder="1" applyAlignment="1">
      <alignment horizontal="right" vertical="top" wrapText="1"/>
    </xf>
    <xf numFmtId="166" fontId="29" fillId="0" borderId="1" xfId="0" applyNumberFormat="1" applyFont="1" applyFill="1" applyBorder="1" applyAlignment="1">
      <alignment horizontal="right" vertical="top" wrapText="1"/>
    </xf>
    <xf numFmtId="0" fontId="5" fillId="0" borderId="1" xfId="0" applyFont="1" applyFill="1" applyBorder="1" applyAlignment="1">
      <alignment horizontal="left" vertical="top" wrapText="1"/>
    </xf>
    <xf numFmtId="3" fontId="29" fillId="0" borderId="1" xfId="0" applyNumberFormat="1" applyFont="1" applyFill="1" applyBorder="1" applyAlignment="1">
      <alignment horizontal="right" vertical="top" wrapText="1"/>
    </xf>
    <xf numFmtId="0" fontId="28" fillId="0" borderId="1" xfId="0" applyFont="1" applyFill="1" applyBorder="1" applyAlignment="1">
      <alignment horizontal="right" vertical="top" wrapText="1"/>
    </xf>
    <xf numFmtId="166" fontId="30" fillId="0" borderId="1" xfId="0" applyNumberFormat="1" applyFont="1" applyFill="1" applyBorder="1" applyAlignment="1">
      <alignment horizontal="right" vertical="top" wrapText="1"/>
    </xf>
    <xf numFmtId="0" fontId="4" fillId="8" borderId="4" xfId="0" applyFont="1" applyFill="1" applyBorder="1" applyAlignment="1">
      <alignment vertical="top" wrapText="1"/>
    </xf>
    <xf numFmtId="0" fontId="5" fillId="0" borderId="1" xfId="0" applyFont="1" applyFill="1" applyBorder="1" applyAlignment="1">
      <alignment horizontal="right" vertical="top" wrapText="1"/>
    </xf>
    <xf numFmtId="167" fontId="29" fillId="0" borderId="1" xfId="0" applyNumberFormat="1" applyFont="1" applyFill="1" applyBorder="1" applyAlignment="1">
      <alignment horizontal="right" vertical="top" wrapText="1"/>
    </xf>
    <xf numFmtId="3" fontId="5" fillId="0" borderId="1" xfId="0" applyNumberFormat="1" applyFont="1" applyFill="1" applyBorder="1" applyAlignment="1">
      <alignment horizontal="right" vertical="top" wrapText="1"/>
    </xf>
    <xf numFmtId="166" fontId="5" fillId="0" borderId="1" xfId="0" applyNumberFormat="1" applyFont="1" applyFill="1" applyBorder="1" applyAlignment="1">
      <alignment horizontal="right" vertical="top" wrapText="1"/>
    </xf>
    <xf numFmtId="166" fontId="28" fillId="0" borderId="1" xfId="0" applyNumberFormat="1" applyFont="1" applyFill="1" applyBorder="1" applyAlignment="1">
      <alignment horizontal="right" vertical="top"/>
    </xf>
    <xf numFmtId="3" fontId="14" fillId="0" borderId="1" xfId="0" applyNumberFormat="1" applyFont="1" applyFill="1" applyBorder="1" applyAlignment="1">
      <alignment horizontal="right" vertical="top" wrapText="1"/>
    </xf>
    <xf numFmtId="165" fontId="0" fillId="0" borderId="0" xfId="0" applyNumberFormat="1"/>
    <xf numFmtId="0" fontId="5" fillId="0" borderId="0" xfId="0" applyFont="1" applyAlignment="1">
      <alignment horizontal="left"/>
    </xf>
    <xf numFmtId="43" fontId="5" fillId="0" borderId="1" xfId="0" applyNumberFormat="1" applyFont="1" applyFill="1" applyBorder="1" applyAlignment="1">
      <alignment horizontal="right" vertical="top" wrapText="1"/>
    </xf>
    <xf numFmtId="0" fontId="31" fillId="5" borderId="0" xfId="0" applyFont="1" applyFill="1" applyAlignment="1">
      <alignment horizontal="left" indent="1"/>
    </xf>
    <xf numFmtId="0" fontId="5" fillId="0" borderId="18" xfId="0" applyFont="1" applyFill="1" applyBorder="1" applyAlignment="1">
      <alignment horizontal="right" vertical="top" wrapText="1"/>
    </xf>
    <xf numFmtId="166" fontId="29" fillId="0" borderId="18" xfId="0" applyNumberFormat="1" applyFont="1" applyFill="1" applyBorder="1" applyAlignment="1">
      <alignment horizontal="right" vertical="top" wrapText="1"/>
    </xf>
    <xf numFmtId="3" fontId="14" fillId="0" borderId="18" xfId="0" applyNumberFormat="1" applyFont="1" applyFill="1" applyBorder="1" applyAlignment="1">
      <alignment horizontal="right" vertical="top" wrapText="1"/>
    </xf>
    <xf numFmtId="0" fontId="5" fillId="0" borderId="0" xfId="0" applyFont="1" applyFill="1" applyBorder="1" applyAlignment="1">
      <alignment horizontal="right" vertical="top" wrapText="1"/>
    </xf>
    <xf numFmtId="166" fontId="29"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0" fontId="28" fillId="8" borderId="4" xfId="0" applyFont="1" applyFill="1" applyBorder="1" applyAlignment="1">
      <alignment vertical="top" wrapText="1"/>
    </xf>
    <xf numFmtId="0" fontId="1" fillId="5" borderId="19" xfId="0" applyFont="1" applyFill="1" applyBorder="1" applyAlignment="1"/>
    <xf numFmtId="0" fontId="0" fillId="5" borderId="19" xfId="0" applyFont="1" applyFill="1" applyBorder="1" applyAlignment="1"/>
    <xf numFmtId="0" fontId="0" fillId="0" borderId="19" xfId="0" applyBorder="1"/>
    <xf numFmtId="0" fontId="6" fillId="0" borderId="2" xfId="0" applyFont="1" applyBorder="1" applyAlignment="1" applyProtection="1">
      <alignment horizontal="left" vertical="top" wrapText="1"/>
      <protection locked="0"/>
    </xf>
    <xf numFmtId="0" fontId="28" fillId="0" borderId="0" xfId="0" applyFont="1"/>
    <xf numFmtId="0" fontId="21" fillId="0" borderId="0" xfId="0" applyFont="1" applyFill="1" applyBorder="1" applyAlignment="1">
      <alignment horizontal="left" vertical="top"/>
    </xf>
    <xf numFmtId="0" fontId="27" fillId="9" borderId="8" xfId="0" applyFont="1" applyFill="1" applyBorder="1"/>
    <xf numFmtId="0" fontId="8" fillId="9" borderId="9" xfId="0" applyFont="1" applyFill="1" applyBorder="1"/>
    <xf numFmtId="0" fontId="8" fillId="9" borderId="22" xfId="0" applyFont="1" applyFill="1" applyBorder="1"/>
    <xf numFmtId="0" fontId="27" fillId="9" borderId="5" xfId="0" applyFont="1" applyFill="1" applyBorder="1"/>
    <xf numFmtId="0" fontId="21" fillId="9" borderId="6" xfId="0" applyFont="1" applyFill="1" applyBorder="1" applyAlignment="1">
      <alignment horizontal="left" vertical="top"/>
    </xf>
    <xf numFmtId="0" fontId="21" fillId="9" borderId="7" xfId="0" applyFont="1" applyFill="1" applyBorder="1" applyAlignment="1">
      <alignment horizontal="left" vertical="top"/>
    </xf>
    <xf numFmtId="0" fontId="34" fillId="5" borderId="0" xfId="0" quotePrefix="1" applyFont="1" applyFill="1" applyBorder="1"/>
    <xf numFmtId="0" fontId="35" fillId="0" borderId="0" xfId="0" applyFont="1" applyAlignment="1">
      <alignment vertical="center"/>
    </xf>
    <xf numFmtId="0" fontId="21" fillId="0" borderId="0" xfId="0" applyFont="1" applyFill="1" applyBorder="1" applyAlignment="1">
      <alignment horizontal="left"/>
    </xf>
    <xf numFmtId="166" fontId="28" fillId="0" borderId="1" xfId="0" applyNumberFormat="1" applyFont="1" applyFill="1" applyBorder="1" applyAlignment="1">
      <alignment horizontal="right" vertical="top" wrapText="1"/>
    </xf>
    <xf numFmtId="166" fontId="5" fillId="0" borderId="0" xfId="0" applyNumberFormat="1" applyFont="1"/>
    <xf numFmtId="0" fontId="36" fillId="0" borderId="0" xfId="0" applyFont="1" applyAlignment="1">
      <alignment horizontal="right"/>
    </xf>
    <xf numFmtId="3" fontId="5" fillId="0" borderId="0" xfId="0" applyNumberFormat="1" applyFont="1"/>
    <xf numFmtId="166" fontId="5" fillId="0" borderId="1" xfId="0" applyNumberFormat="1" applyFont="1" applyBorder="1"/>
    <xf numFmtId="166" fontId="28" fillId="0" borderId="1" xfId="0" applyNumberFormat="1" applyFont="1" applyBorder="1"/>
    <xf numFmtId="3" fontId="30" fillId="0" borderId="1" xfId="0" applyNumberFormat="1" applyFont="1" applyFill="1" applyBorder="1" applyAlignment="1">
      <alignment horizontal="right" vertical="top" wrapText="1"/>
    </xf>
    <xf numFmtId="0" fontId="5" fillId="0" borderId="0" xfId="0" applyFont="1" applyFill="1" applyBorder="1"/>
    <xf numFmtId="0" fontId="7" fillId="0" borderId="0" xfId="0" applyFont="1" applyFill="1" applyBorder="1" applyAlignment="1" applyProtection="1">
      <alignment horizontal="center" vertical="top" wrapText="1"/>
      <protection locked="0"/>
    </xf>
    <xf numFmtId="0" fontId="37" fillId="0" borderId="0" xfId="0" applyFont="1"/>
    <xf numFmtId="0" fontId="38" fillId="0" borderId="0" xfId="0" applyFont="1"/>
    <xf numFmtId="0" fontId="5" fillId="0" borderId="1" xfId="0" applyFont="1" applyBorder="1"/>
    <xf numFmtId="0" fontId="31" fillId="2" borderId="0" xfId="0" applyFont="1" applyFill="1" applyAlignment="1">
      <alignment horizontal="left" indent="1"/>
    </xf>
    <xf numFmtId="0" fontId="16" fillId="0" borderId="0" xfId="0" applyFont="1" applyFill="1" applyAlignment="1">
      <alignment horizontal="left" indent="1"/>
    </xf>
    <xf numFmtId="0" fontId="15" fillId="4" borderId="18" xfId="0" applyFont="1" applyFill="1" applyBorder="1" applyAlignment="1" applyProtection="1">
      <alignment horizontal="left" vertical="top" wrapText="1"/>
      <protection locked="0"/>
    </xf>
    <xf numFmtId="0" fontId="3" fillId="4" borderId="18" xfId="0" applyFont="1" applyFill="1" applyBorder="1" applyAlignment="1" applyProtection="1">
      <alignment horizontal="left" vertical="top" wrapText="1"/>
      <protection locked="0"/>
    </xf>
    <xf numFmtId="0" fontId="6" fillId="4" borderId="24" xfId="0" applyFont="1" applyFill="1" applyBorder="1" applyAlignment="1" applyProtection="1">
      <alignment horizontal="left" vertical="top" wrapText="1"/>
      <protection locked="0"/>
    </xf>
    <xf numFmtId="0" fontId="6" fillId="4" borderId="18" xfId="0" applyFont="1" applyFill="1" applyBorder="1" applyAlignment="1" applyProtection="1">
      <alignment horizontal="left" vertical="top" wrapText="1"/>
      <protection locked="0"/>
    </xf>
    <xf numFmtId="0" fontId="6" fillId="0" borderId="18" xfId="0" applyFont="1" applyBorder="1" applyAlignment="1" applyProtection="1">
      <alignment horizontal="left" vertical="top"/>
      <protection locked="0"/>
    </xf>
    <xf numFmtId="165" fontId="6" fillId="0" borderId="18" xfId="1" applyNumberFormat="1" applyFont="1" applyBorder="1" applyAlignment="1" applyProtection="1">
      <alignment horizontal="right" vertical="top"/>
      <protection locked="0"/>
    </xf>
    <xf numFmtId="165" fontId="6" fillId="0" borderId="21" xfId="1" applyNumberFormat="1" applyFont="1" applyBorder="1" applyAlignment="1" applyProtection="1">
      <alignment horizontal="right" vertical="top"/>
    </xf>
    <xf numFmtId="165" fontId="6" fillId="0" borderId="21" xfId="1" applyNumberFormat="1" applyFont="1" applyBorder="1" applyAlignment="1" applyProtection="1">
      <alignment horizontal="right" vertical="top"/>
      <protection locked="0"/>
    </xf>
    <xf numFmtId="0" fontId="9" fillId="0" borderId="21" xfId="0" applyFont="1" applyBorder="1" applyAlignment="1" applyProtection="1">
      <alignment horizontal="center" vertical="center" wrapText="1"/>
      <protection locked="0"/>
    </xf>
    <xf numFmtId="0" fontId="15" fillId="4" borderId="2" xfId="0" applyFont="1" applyFill="1" applyBorder="1" applyAlignment="1" applyProtection="1">
      <alignment horizontal="left" vertical="top" wrapText="1"/>
      <protection locked="0"/>
    </xf>
    <xf numFmtId="0" fontId="3" fillId="4" borderId="2" xfId="0" applyFont="1" applyFill="1" applyBorder="1" applyAlignment="1" applyProtection="1">
      <alignment horizontal="left" vertical="top" wrapText="1"/>
      <protection locked="0"/>
    </xf>
    <xf numFmtId="0" fontId="15" fillId="4" borderId="23" xfId="0" applyFont="1" applyFill="1" applyBorder="1" applyAlignment="1" applyProtection="1">
      <alignment horizontal="left" vertical="top" wrapText="1"/>
      <protection locked="0"/>
    </xf>
    <xf numFmtId="0" fontId="3" fillId="4" borderId="23" xfId="0" applyFont="1" applyFill="1" applyBorder="1" applyAlignment="1" applyProtection="1">
      <alignment horizontal="left" vertical="top" wrapText="1"/>
      <protection locked="0"/>
    </xf>
    <xf numFmtId="0" fontId="6" fillId="4" borderId="25" xfId="0" applyFont="1" applyFill="1" applyBorder="1" applyAlignment="1" applyProtection="1">
      <alignment horizontal="left" vertical="top" wrapText="1"/>
      <protection locked="0"/>
    </xf>
    <xf numFmtId="0" fontId="6" fillId="4" borderId="23" xfId="0" applyFont="1" applyFill="1" applyBorder="1" applyAlignment="1" applyProtection="1">
      <alignment horizontal="left" vertical="top" wrapText="1"/>
      <protection locked="0"/>
    </xf>
    <xf numFmtId="0" fontId="6" fillId="0" borderId="23" xfId="0" applyFont="1" applyBorder="1" applyAlignment="1" applyProtection="1">
      <alignment horizontal="left" vertical="top"/>
      <protection locked="0"/>
    </xf>
    <xf numFmtId="165" fontId="6" fillId="0" borderId="23" xfId="1" applyNumberFormat="1" applyFont="1" applyBorder="1" applyAlignment="1" applyProtection="1">
      <alignment horizontal="right" vertical="top"/>
      <protection locked="0"/>
    </xf>
    <xf numFmtId="0" fontId="9" fillId="0" borderId="23" xfId="0" applyFont="1" applyBorder="1" applyAlignment="1" applyProtection="1">
      <alignment horizontal="center" vertical="center" wrapText="1"/>
      <protection locked="0"/>
    </xf>
    <xf numFmtId="5" fontId="28" fillId="0" borderId="1" xfId="0" applyNumberFormat="1" applyFont="1" applyFill="1" applyBorder="1" applyAlignment="1">
      <alignment horizontal="right" vertical="top"/>
    </xf>
    <xf numFmtId="165" fontId="6" fillId="0" borderId="26" xfId="1" applyNumberFormat="1" applyFont="1" applyBorder="1" applyAlignment="1" applyProtection="1">
      <alignment horizontal="right" vertical="top"/>
    </xf>
    <xf numFmtId="165" fontId="6" fillId="0" borderId="3" xfId="1" applyNumberFormat="1" applyFont="1" applyBorder="1" applyAlignment="1" applyProtection="1">
      <alignment horizontal="right" vertical="top"/>
      <protection locked="0"/>
    </xf>
    <xf numFmtId="165" fontId="13" fillId="0" borderId="0" xfId="0" applyNumberFormat="1" applyFont="1"/>
    <xf numFmtId="0" fontId="18" fillId="5" borderId="0" xfId="0" applyFont="1" applyFill="1" applyAlignment="1">
      <alignment horizontal="left" indent="1"/>
    </xf>
    <xf numFmtId="165" fontId="15" fillId="0" borderId="23" xfId="1" applyNumberFormat="1" applyFont="1" applyBorder="1" applyAlignment="1" applyProtection="1">
      <alignment horizontal="right" vertical="top"/>
      <protection locked="0"/>
    </xf>
    <xf numFmtId="0" fontId="8" fillId="0" borderId="0" xfId="0" applyFont="1" applyFill="1" applyBorder="1"/>
    <xf numFmtId="0" fontId="19" fillId="3" borderId="0" xfId="0" applyFont="1" applyFill="1" applyAlignment="1">
      <alignment horizontal="center" vertical="center"/>
    </xf>
    <xf numFmtId="0" fontId="7" fillId="3" borderId="12"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4"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0" fontId="6" fillId="4" borderId="20" xfId="0" applyFont="1" applyFill="1" applyBorder="1" applyAlignment="1" applyProtection="1">
      <alignment horizontal="center" vertical="center" wrapText="1"/>
      <protection locked="0"/>
    </xf>
    <xf numFmtId="0" fontId="6" fillId="4" borderId="21" xfId="0" applyFont="1" applyFill="1" applyBorder="1" applyAlignment="1" applyProtection="1">
      <alignment horizontal="center" vertical="center" wrapText="1"/>
      <protection locked="0"/>
    </xf>
    <xf numFmtId="0" fontId="6" fillId="4" borderId="2" xfId="0" applyFont="1" applyFill="1" applyBorder="1" applyAlignment="1" applyProtection="1">
      <alignment horizontal="center" vertical="center" wrapText="1"/>
      <protection locked="0"/>
    </xf>
    <xf numFmtId="0" fontId="15" fillId="4" borderId="20" xfId="0" applyFont="1" applyFill="1" applyBorder="1" applyAlignment="1" applyProtection="1">
      <alignment horizontal="left" vertical="center" wrapText="1"/>
      <protection locked="0"/>
    </xf>
    <xf numFmtId="0" fontId="15" fillId="4" borderId="21" xfId="0" applyFont="1" applyFill="1" applyBorder="1" applyAlignment="1" applyProtection="1">
      <alignment horizontal="left" vertical="center" wrapText="1"/>
      <protection locked="0"/>
    </xf>
    <xf numFmtId="0" fontId="15" fillId="4" borderId="2" xfId="0" applyFont="1" applyFill="1" applyBorder="1" applyAlignment="1" applyProtection="1">
      <alignment horizontal="left" vertical="center" wrapText="1"/>
      <protection locked="0"/>
    </xf>
    <xf numFmtId="0" fontId="15" fillId="4" borderId="20" xfId="0" applyFont="1" applyFill="1" applyBorder="1" applyAlignment="1" applyProtection="1">
      <alignment horizontal="center" vertical="center" wrapText="1"/>
      <protection locked="0"/>
    </xf>
    <xf numFmtId="0" fontId="15" fillId="4" borderId="21" xfId="0" applyFont="1" applyFill="1" applyBorder="1" applyAlignment="1" applyProtection="1">
      <alignment horizontal="center" vertical="center" wrapText="1"/>
      <protection locked="0"/>
    </xf>
    <xf numFmtId="0" fontId="15" fillId="4" borderId="2" xfId="0" applyFont="1" applyFill="1" applyBorder="1" applyAlignment="1" applyProtection="1">
      <alignment horizontal="center" vertical="center" wrapText="1"/>
      <protection locked="0"/>
    </xf>
    <xf numFmtId="0" fontId="6" fillId="4" borderId="18" xfId="0" applyFont="1" applyFill="1" applyBorder="1" applyAlignment="1" applyProtection="1">
      <alignment horizontal="center" vertical="center" wrapText="1"/>
      <protection locked="0"/>
    </xf>
    <xf numFmtId="0" fontId="15" fillId="4" borderId="18" xfId="0" applyFont="1" applyFill="1" applyBorder="1" applyAlignment="1" applyProtection="1">
      <alignment horizontal="left" vertical="top" wrapText="1"/>
      <protection locked="0"/>
    </xf>
    <xf numFmtId="0" fontId="15" fillId="4" borderId="2" xfId="0" applyFont="1" applyFill="1" applyBorder="1" applyAlignment="1" applyProtection="1">
      <alignment horizontal="left" vertical="top" wrapText="1"/>
      <protection locked="0"/>
    </xf>
    <xf numFmtId="0" fontId="15" fillId="4" borderId="18" xfId="0" applyFont="1" applyFill="1" applyBorder="1" applyAlignment="1" applyProtection="1">
      <alignment horizontal="left" vertical="center" wrapText="1"/>
      <protection locked="0"/>
    </xf>
    <xf numFmtId="0" fontId="15" fillId="4" borderId="18" xfId="0" applyFont="1" applyFill="1" applyBorder="1" applyAlignment="1" applyProtection="1">
      <alignment horizontal="center" vertical="center" wrapText="1"/>
      <protection locked="0"/>
    </xf>
    <xf numFmtId="0" fontId="6" fillId="4" borderId="18" xfId="0" applyFont="1" applyFill="1" applyBorder="1" applyAlignment="1" applyProtection="1">
      <alignment horizontal="center" vertical="top" wrapText="1"/>
      <protection locked="0"/>
    </xf>
    <xf numFmtId="0" fontId="6" fillId="4" borderId="21" xfId="0" applyFont="1" applyFill="1" applyBorder="1" applyAlignment="1" applyProtection="1">
      <alignment horizontal="center" vertical="top" wrapText="1"/>
      <protection locked="0"/>
    </xf>
    <xf numFmtId="0" fontId="6" fillId="4" borderId="2" xfId="0" applyFont="1" applyFill="1" applyBorder="1" applyAlignment="1" applyProtection="1">
      <alignment horizontal="center" vertical="top" wrapText="1"/>
      <protection locked="0"/>
    </xf>
  </cellXfs>
  <cellStyles count="6">
    <cellStyle name="Comma" xfId="1" builtinId="3"/>
    <cellStyle name="Comma 2" xfId="3"/>
    <cellStyle name="Comma 3" xfId="5"/>
    <cellStyle name="Normal" xfId="0" builtinId="0"/>
    <cellStyle name="Normal 2" xfId="2"/>
    <cellStyle name="Normal 3" xfId="4"/>
  </cellStyles>
  <dxfs count="12">
    <dxf>
      <numFmt numFmtId="35" formatCode="_(* #,##0.00_);_(* \(#,##0.00\);_(* &quot;-&quot;??_);_(@_)"/>
    </dxf>
    <dxf>
      <font>
        <b/>
      </font>
    </dxf>
    <dxf>
      <alignment horizontal="center"/>
    </dxf>
    <dxf>
      <numFmt numFmtId="35" formatCode="_(* #,##0.00_);_(* \(#,##0.00\);_(* &quot;-&quot;??_);_(@_)"/>
    </dxf>
    <dxf>
      <numFmt numFmtId="35" formatCode="_(* #,##0.00_);_(* \(#,##0.00\);_(* &quot;-&quot;??_);_(@_)"/>
    </dxf>
    <dxf>
      <alignment horizontal="center"/>
    </dxf>
    <dxf>
      <numFmt numFmtId="35" formatCode="_(* #,##0.00_);_(* \(#,##0.00\);_(* &quot;-&quot;??_);_(@_)"/>
    </dxf>
    <dxf>
      <numFmt numFmtId="35" formatCode="_(* #,##0.00_);_(* \(#,##0.00\);_(* &quot;-&quot;??_);_(@_)"/>
    </dxf>
    <dxf>
      <numFmt numFmtId="35" formatCode="_(* #,##0.00_);_(* \(#,##0.00\);_(* &quot;-&quot;??_);_(@_)"/>
    </dxf>
    <dxf>
      <alignment horizontal="center"/>
    </dxf>
    <dxf>
      <alignment horizontal="center"/>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theme" Target="theme/theme1.xml"/><Relationship Id="rId5" Type="http://schemas.openxmlformats.org/officeDocument/2006/relationships/worksheet" Target="worksheets/sheet5.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38100</xdr:colOff>
      <xdr:row>1</xdr:row>
      <xdr:rowOff>139700</xdr:rowOff>
    </xdr:from>
    <xdr:to>
      <xdr:col>12</xdr:col>
      <xdr:colOff>558800</xdr:colOff>
      <xdr:row>3</xdr:row>
      <xdr:rowOff>127000</xdr:rowOff>
    </xdr:to>
    <xdr:sp macro="" textlink="">
      <xdr:nvSpPr>
        <xdr:cNvPr id="2" name="TextBox 1">
          <a:extLst>
            <a:ext uri="{FF2B5EF4-FFF2-40B4-BE49-F238E27FC236}">
              <a16:creationId xmlns:a16="http://schemas.microsoft.com/office/drawing/2014/main" xmlns="" id="{09A2E5A9-02D9-4DBD-929C-1D036F862848}"/>
            </a:ext>
          </a:extLst>
        </xdr:cNvPr>
        <xdr:cNvSpPr txBox="1"/>
      </xdr:nvSpPr>
      <xdr:spPr>
        <a:xfrm>
          <a:off x="1379220" y="322580"/>
          <a:ext cx="6007100" cy="353060"/>
        </a:xfrm>
        <a:prstGeom prst="rect">
          <a:avLst/>
        </a:prstGeom>
        <a:solidFill>
          <a:schemeClr val="lt1"/>
        </a:solidFill>
        <a:ln w="19050" cap="sq" cmpd="sng">
          <a:solidFill>
            <a:srgbClr val="376B54"/>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accent6">
                  <a:lumMod val="75000"/>
                </a:schemeClr>
              </a:solidFill>
            </a:rPr>
            <a:t>Simplified Approval Process - Budget Preparation Guidelines</a:t>
          </a:r>
        </a:p>
      </xdr:txBody>
    </xdr:sp>
    <xdr:clientData/>
  </xdr:twoCellAnchor>
  <xdr:twoCellAnchor>
    <xdr:from>
      <xdr:col>12</xdr:col>
      <xdr:colOff>97790</xdr:colOff>
      <xdr:row>17</xdr:row>
      <xdr:rowOff>80010</xdr:rowOff>
    </xdr:from>
    <xdr:to>
      <xdr:col>15</xdr:col>
      <xdr:colOff>182880</xdr:colOff>
      <xdr:row>18</xdr:row>
      <xdr:rowOff>23811</xdr:rowOff>
    </xdr:to>
    <xdr:sp macro="" textlink="">
      <xdr:nvSpPr>
        <xdr:cNvPr id="3" name="Arrow: Striped Right 2">
          <a:extLst>
            <a:ext uri="{FF2B5EF4-FFF2-40B4-BE49-F238E27FC236}">
              <a16:creationId xmlns:a16="http://schemas.microsoft.com/office/drawing/2014/main" xmlns="" id="{A04BA3CE-C80B-48F8-AF0A-3B7112DD8251}"/>
            </a:ext>
          </a:extLst>
        </xdr:cNvPr>
        <xdr:cNvSpPr/>
      </xdr:nvSpPr>
      <xdr:spPr>
        <a:xfrm flipV="1">
          <a:off x="7303453" y="3037523"/>
          <a:ext cx="2171065" cy="115251"/>
        </a:xfrm>
        <a:prstGeom prst="stripedRightArrow">
          <a:avLst/>
        </a:prstGeom>
        <a:noFill/>
        <a:ln>
          <a:solidFill>
            <a:srgbClr val="376B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263843</xdr:colOff>
      <xdr:row>15</xdr:row>
      <xdr:rowOff>92391</xdr:rowOff>
    </xdr:from>
    <xdr:to>
      <xdr:col>18</xdr:col>
      <xdr:colOff>371475</xdr:colOff>
      <xdr:row>24</xdr:row>
      <xdr:rowOff>71436</xdr:rowOff>
    </xdr:to>
    <xdr:grpSp>
      <xdr:nvGrpSpPr>
        <xdr:cNvPr id="8" name="Group 7">
          <a:extLst>
            <a:ext uri="{FF2B5EF4-FFF2-40B4-BE49-F238E27FC236}">
              <a16:creationId xmlns:a16="http://schemas.microsoft.com/office/drawing/2014/main" xmlns="" id="{16153905-D570-459C-83C1-F8EA0CEEAACA}"/>
            </a:ext>
          </a:extLst>
        </xdr:cNvPr>
        <xdr:cNvGrpSpPr/>
      </xdr:nvGrpSpPr>
      <xdr:grpSpPr>
        <a:xfrm>
          <a:off x="8899843" y="2727641"/>
          <a:ext cx="1885632" cy="1545378"/>
          <a:chOff x="7131050" y="1631950"/>
          <a:chExt cx="1692374" cy="1498600"/>
        </a:xfrm>
        <a:effectLst>
          <a:outerShdw blurRad="50800" dist="38100" dir="2700000" algn="tl" rotWithShape="0">
            <a:prstClr val="black">
              <a:alpha val="40000"/>
            </a:prstClr>
          </a:outerShdw>
        </a:effectLst>
      </xdr:grpSpPr>
      <xdr:pic>
        <xdr:nvPicPr>
          <xdr:cNvPr id="9" name="Picture 8">
            <a:extLst>
              <a:ext uri="{FF2B5EF4-FFF2-40B4-BE49-F238E27FC236}">
                <a16:creationId xmlns:a16="http://schemas.microsoft.com/office/drawing/2014/main" xmlns="" id="{485408B7-4041-4C80-ACB8-8E45CC411982}"/>
              </a:ext>
            </a:extLst>
          </xdr:cNvPr>
          <xdr:cNvPicPr>
            <a:picLocks noChangeAspect="1"/>
          </xdr:cNvPicPr>
        </xdr:nvPicPr>
        <xdr:blipFill rotWithShape="1">
          <a:blip xmlns:r="http://schemas.openxmlformats.org/officeDocument/2006/relationships" r:embed="rId1"/>
          <a:srcRect l="65170" t="32041" r="27136" b="46104"/>
          <a:stretch/>
        </xdr:blipFill>
        <xdr:spPr>
          <a:xfrm>
            <a:off x="7131050" y="1631950"/>
            <a:ext cx="1555750" cy="1498600"/>
          </a:xfrm>
          <a:prstGeom prst="rect">
            <a:avLst/>
          </a:prstGeom>
          <a:ln>
            <a:noFill/>
          </a:ln>
          <a:effectLst>
            <a:outerShdw blurRad="292100" dist="139700" dir="2700000" algn="tl" rotWithShape="0">
              <a:srgbClr val="333333">
                <a:alpha val="65000"/>
              </a:srgbClr>
            </a:outerShdw>
          </a:effectLst>
        </xdr:spPr>
      </xdr:pic>
      <xdr:sp macro="" textlink="">
        <xdr:nvSpPr>
          <xdr:cNvPr id="10" name="Arrow: Striped Right 9">
            <a:extLst>
              <a:ext uri="{FF2B5EF4-FFF2-40B4-BE49-F238E27FC236}">
                <a16:creationId xmlns:a16="http://schemas.microsoft.com/office/drawing/2014/main" xmlns="" id="{1697F203-A475-4C17-BC74-0BC6459FA926}"/>
              </a:ext>
            </a:extLst>
          </xdr:cNvPr>
          <xdr:cNvSpPr/>
        </xdr:nvSpPr>
        <xdr:spPr>
          <a:xfrm rot="1903056" flipH="1">
            <a:off x="8650328" y="2049134"/>
            <a:ext cx="173096" cy="181658"/>
          </a:xfrm>
          <a:prstGeom prst="stripedRightArrow">
            <a:avLst>
              <a:gd name="adj1" fmla="val 50000"/>
              <a:gd name="adj2" fmla="val 40770"/>
            </a:avLst>
          </a:prstGeom>
          <a:solidFill>
            <a:srgbClr val="FF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Arrow: Striped Right 10">
            <a:extLst>
              <a:ext uri="{FF2B5EF4-FFF2-40B4-BE49-F238E27FC236}">
                <a16:creationId xmlns:a16="http://schemas.microsoft.com/office/drawing/2014/main" xmlns="" id="{FF5650F3-4067-451A-92A7-144DBA55C414}"/>
              </a:ext>
            </a:extLst>
          </xdr:cNvPr>
          <xdr:cNvSpPr/>
        </xdr:nvSpPr>
        <xdr:spPr>
          <a:xfrm rot="1903056" flipH="1">
            <a:off x="8648700" y="2660649"/>
            <a:ext cx="173096" cy="181658"/>
          </a:xfrm>
          <a:prstGeom prst="stripedRightArrow">
            <a:avLst>
              <a:gd name="adj1" fmla="val 50000"/>
              <a:gd name="adj2" fmla="val 40770"/>
            </a:avLst>
          </a:prstGeom>
          <a:solidFill>
            <a:srgbClr val="FF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13</xdr:col>
      <xdr:colOff>228600</xdr:colOff>
      <xdr:row>10</xdr:row>
      <xdr:rowOff>99060</xdr:rowOff>
    </xdr:from>
    <xdr:to>
      <xdr:col>15</xdr:col>
      <xdr:colOff>175260</xdr:colOff>
      <xdr:row>11</xdr:row>
      <xdr:rowOff>23812</xdr:rowOff>
    </xdr:to>
    <xdr:sp macro="" textlink="">
      <xdr:nvSpPr>
        <xdr:cNvPr id="17" name="Arrow: Striped Right 16">
          <a:extLst>
            <a:ext uri="{FF2B5EF4-FFF2-40B4-BE49-F238E27FC236}">
              <a16:creationId xmlns:a16="http://schemas.microsoft.com/office/drawing/2014/main" xmlns="" id="{060F2968-B1F1-4FE0-941E-D26CEA711A80}"/>
            </a:ext>
          </a:extLst>
        </xdr:cNvPr>
        <xdr:cNvSpPr/>
      </xdr:nvSpPr>
      <xdr:spPr>
        <a:xfrm>
          <a:off x="8072438" y="1837373"/>
          <a:ext cx="1394460" cy="96202"/>
        </a:xfrm>
        <a:prstGeom prst="stripedRightArrow">
          <a:avLst/>
        </a:prstGeom>
        <a:noFill/>
        <a:ln>
          <a:solidFill>
            <a:srgbClr val="376B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15</xdr:col>
      <xdr:colOff>219075</xdr:colOff>
      <xdr:row>7</xdr:row>
      <xdr:rowOff>100012</xdr:rowOff>
    </xdr:from>
    <xdr:to>
      <xdr:col>18</xdr:col>
      <xdr:colOff>179204</xdr:colOff>
      <xdr:row>14</xdr:row>
      <xdr:rowOff>61912</xdr:rowOff>
    </xdr:to>
    <xdr:pic>
      <xdr:nvPicPr>
        <xdr:cNvPr id="4" name="Picture 3">
          <a:extLst>
            <a:ext uri="{FF2B5EF4-FFF2-40B4-BE49-F238E27FC236}">
              <a16:creationId xmlns:a16="http://schemas.microsoft.com/office/drawing/2014/main" xmlns="" id="{CD62980E-3A52-45F8-85D9-757C8E464101}"/>
            </a:ext>
          </a:extLst>
        </xdr:cNvPr>
        <xdr:cNvPicPr>
          <a:picLocks noChangeAspect="1"/>
        </xdr:cNvPicPr>
      </xdr:nvPicPr>
      <xdr:blipFill>
        <a:blip xmlns:r="http://schemas.openxmlformats.org/officeDocument/2006/relationships" r:embed="rId2"/>
        <a:stretch>
          <a:fillRect/>
        </a:stretch>
      </xdr:blipFill>
      <xdr:spPr>
        <a:xfrm>
          <a:off x="9510713" y="1304925"/>
          <a:ext cx="1874654"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726723</xdr:colOff>
      <xdr:row>3</xdr:row>
      <xdr:rowOff>37394</xdr:rowOff>
    </xdr:from>
    <xdr:to>
      <xdr:col>9</xdr:col>
      <xdr:colOff>987073</xdr:colOff>
      <xdr:row>14</xdr:row>
      <xdr:rowOff>162277</xdr:rowOff>
    </xdr:to>
    <xdr:grpSp>
      <xdr:nvGrpSpPr>
        <xdr:cNvPr id="23" name="Group 22">
          <a:extLst>
            <a:ext uri="{FF2B5EF4-FFF2-40B4-BE49-F238E27FC236}">
              <a16:creationId xmlns:a16="http://schemas.microsoft.com/office/drawing/2014/main" xmlns="" id="{CFF2B170-7EC3-4828-A5AF-2E6AFCDA8E0A}"/>
            </a:ext>
          </a:extLst>
        </xdr:cNvPr>
        <xdr:cNvGrpSpPr/>
      </xdr:nvGrpSpPr>
      <xdr:grpSpPr>
        <a:xfrm>
          <a:off x="3393723" y="376061"/>
          <a:ext cx="5453239" cy="2093383"/>
          <a:chOff x="3774723" y="376061"/>
          <a:chExt cx="5820128" cy="2093383"/>
        </a:xfrm>
      </xdr:grpSpPr>
      <mc:AlternateContent xmlns:mc="http://schemas.openxmlformats.org/markup-compatibility/2006" xmlns:a14="http://schemas.microsoft.com/office/drawing/2010/main">
        <mc:Choice Requires="a14">
          <xdr:graphicFrame macro="">
            <xdr:nvGraphicFramePr>
              <xdr:cNvPr id="18" name="Component">
                <a:extLst>
                  <a:ext uri="{FF2B5EF4-FFF2-40B4-BE49-F238E27FC236}">
                    <a16:creationId xmlns:a16="http://schemas.microsoft.com/office/drawing/2014/main" xmlns="" id="{63F0673C-A5F9-4103-91D6-A0FB2A3CA832}"/>
                  </a:ext>
                </a:extLst>
              </xdr:cNvPr>
              <xdr:cNvGraphicFramePr>
                <a:graphicFrameLocks/>
              </xdr:cNvGraphicFramePr>
            </xdr:nvGraphicFramePr>
            <xdr:xfrm>
              <a:off x="5905500" y="386000"/>
              <a:ext cx="1770945" cy="2069333"/>
            </xdr:xfrm>
            <a:graphic>
              <a:graphicData uri="http://schemas.microsoft.com/office/drawing/2010/slicer">
                <sle:slicer xmlns:sle="http://schemas.microsoft.com/office/drawing/2010/slicer" name="Component"/>
              </a:graphicData>
            </a:graphic>
          </xdr:graphicFrame>
        </mc:Choice>
        <mc:Fallback xmlns="">
          <xdr:sp macro="" textlink="">
            <xdr:nvSpPr>
              <xdr:cNvPr id="0" name=""/>
              <xdr:cNvSpPr>
                <a:spLocks noTextEdit="1"/>
              </xdr:cNvSpPr>
            </xdr:nvSpPr>
            <xdr:spPr>
              <a:xfrm>
                <a:off x="5905500" y="386000"/>
                <a:ext cx="1770945" cy="20693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9" name="Budget Categories&#10;">
                <a:extLst>
                  <a:ext uri="{FF2B5EF4-FFF2-40B4-BE49-F238E27FC236}">
                    <a16:creationId xmlns:a16="http://schemas.microsoft.com/office/drawing/2014/main" xmlns="" id="{51890054-C3F2-44A1-B0E0-191D802B1E9A}"/>
                  </a:ext>
                </a:extLst>
              </xdr:cNvPr>
              <xdr:cNvGraphicFramePr/>
            </xdr:nvGraphicFramePr>
            <xdr:xfrm>
              <a:off x="3774723" y="376061"/>
              <a:ext cx="2024944" cy="2062279"/>
            </xdr:xfrm>
            <a:graphic>
              <a:graphicData uri="http://schemas.microsoft.com/office/drawing/2010/slicer">
                <sle:slicer xmlns:sle="http://schemas.microsoft.com/office/drawing/2010/slicer" name="Budget Categories&#10;"/>
              </a:graphicData>
            </a:graphic>
          </xdr:graphicFrame>
        </mc:Choice>
        <mc:Fallback xmlns="">
          <xdr:sp macro="" textlink="">
            <xdr:nvSpPr>
              <xdr:cNvPr id="0" name=""/>
              <xdr:cNvSpPr>
                <a:spLocks noTextEdit="1"/>
              </xdr:cNvSpPr>
            </xdr:nvSpPr>
            <xdr:spPr>
              <a:xfrm>
                <a:off x="3774723" y="376061"/>
                <a:ext cx="2024944" cy="206227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2" name="Output">
                <a:extLst>
                  <a:ext uri="{FF2B5EF4-FFF2-40B4-BE49-F238E27FC236}">
                    <a16:creationId xmlns:a16="http://schemas.microsoft.com/office/drawing/2014/main" xmlns="" id="{9B7BFD50-7C44-46A6-B509-EFB13AC5C05F}"/>
                  </a:ext>
                </a:extLst>
              </xdr:cNvPr>
              <xdr:cNvGraphicFramePr/>
            </xdr:nvGraphicFramePr>
            <xdr:xfrm>
              <a:off x="7766051" y="395111"/>
              <a:ext cx="1828800" cy="2074333"/>
            </xdr:xfrm>
            <a:graphic>
              <a:graphicData uri="http://schemas.microsoft.com/office/drawing/2010/slicer">
                <sle:slicer xmlns:sle="http://schemas.microsoft.com/office/drawing/2010/slicer" name="Output"/>
              </a:graphicData>
            </a:graphic>
          </xdr:graphicFrame>
        </mc:Choice>
        <mc:Fallback xmlns="">
          <xdr:sp macro="" textlink="">
            <xdr:nvSpPr>
              <xdr:cNvPr id="0" name=""/>
              <xdr:cNvSpPr>
                <a:spLocks noTextEdit="1"/>
              </xdr:cNvSpPr>
            </xdr:nvSpPr>
            <xdr:spPr>
              <a:xfrm>
                <a:off x="7766051" y="395111"/>
                <a:ext cx="1828800" cy="20743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Helal Uddin" refreshedDate="43222.649974537038" createdVersion="6" refreshedVersion="6" minRefreshableVersion="3" recordCount="63">
  <cacheSource type="worksheet">
    <worksheetSource ref="B6:O41" sheet="Detailed Budget Plan"/>
  </cacheSource>
  <cacheFields count="14">
    <cacheField name="Component" numFmtId="0">
      <sharedItems containsBlank="1" count="5">
        <s v="Component 1"/>
        <s v="Component 2"/>
        <s v="Component 3"/>
        <s v="Project Management Cost"/>
        <m/>
      </sharedItems>
    </cacheField>
    <cacheField name="Output" numFmtId="0">
      <sharedItems containsBlank="1" count="5">
        <s v="Output 1.1"/>
        <s v="Output 1.2"/>
        <s v="Output 2.1"/>
        <s v="PMC"/>
        <m/>
      </sharedItems>
    </cacheField>
    <cacheField name="Activity" numFmtId="0">
      <sharedItems containsBlank="1"/>
    </cacheField>
    <cacheField name="Funding Source" numFmtId="0">
      <sharedItems containsBlank="1" count="4">
        <s v="GCF"/>
        <s v="Co-Financer 1"/>
        <s v="Co-Financer 2"/>
        <m/>
      </sharedItems>
    </cacheField>
    <cacheField name="Budget Categories_x000a_" numFmtId="0">
      <sharedItems containsBlank="1" count="6">
        <s v="Equipment"/>
        <s v="Professional Services – Companies/Firm"/>
        <s v="Workshop/Training – International"/>
        <s v="Consultant - Individual - Local"/>
        <s v="Consultant - Individual - International"/>
        <m/>
      </sharedItems>
    </cacheField>
    <cacheField name="Unit" numFmtId="0">
      <sharedItems containsBlank="1"/>
    </cacheField>
    <cacheField name="# of Unit" numFmtId="165">
      <sharedItems containsString="0" containsBlank="1" containsNumber="1" containsInteger="1" minValue="1" maxValue="250"/>
    </cacheField>
    <cacheField name="Unit Cost" numFmtId="165">
      <sharedItems containsString="0" containsBlank="1" containsNumber="1" containsInteger="1" minValue="600" maxValue="200000"/>
    </cacheField>
    <cacheField name="Total Cost _x000a_" numFmtId="165">
      <sharedItems containsString="0" containsBlank="1" containsNumber="1" containsInteger="1" minValue="0" maxValue="800000"/>
    </cacheField>
    <cacheField name="Year 1" numFmtId="165">
      <sharedItems containsString="0" containsBlank="1" containsNumber="1" containsInteger="1" minValue="20000" maxValue="50000"/>
    </cacheField>
    <cacheField name="Year 2" numFmtId="165">
      <sharedItems containsString="0" containsBlank="1" containsNumber="1" containsInteger="1" minValue="0" maxValue="250000"/>
    </cacheField>
    <cacheField name="Year 3" numFmtId="165">
      <sharedItems containsString="0" containsBlank="1" containsNumber="1" containsInteger="1" minValue="30000" maxValue="300000"/>
    </cacheField>
    <cacheField name="Year 4" numFmtId="165">
      <sharedItems containsString="0" containsBlank="1" containsNumber="1" containsInteger="1" minValue="30000" maxValue="60000"/>
    </cacheField>
    <cacheField name="Year 5" numFmtId="165">
      <sharedItems containsString="0" containsBlank="1" containsNumber="1" containsInteger="1" minValue="10000" maxValue="150000"/>
    </cacheField>
  </cacheFields>
  <extLst>
    <ext xmlns:x14="http://schemas.microsoft.com/office/spreadsheetml/2009/9/main" uri="{725AE2AE-9491-48be-B2B4-4EB974FC3084}">
      <x14:pivotCacheDefinition pivotCacheId="3"/>
    </ext>
  </extLst>
</pivotCacheDefinition>
</file>

<file path=xl/pivotCache/pivotCacheDefinition2.xml><?xml version="1.0" encoding="utf-8"?>
<pivotCacheDefinition xmlns="http://schemas.openxmlformats.org/spreadsheetml/2006/main" xmlns:r="http://schemas.openxmlformats.org/officeDocument/2006/relationships" r:id="rId1" refreshedBy="Helal Uddin" refreshedDate="43222.649975" createdVersion="6" refreshedVersion="6" minRefreshableVersion="3" recordCount="63">
  <cacheSource type="worksheet">
    <worksheetSource ref="B6:P41" sheet="Detailed Budget Plan"/>
  </cacheSource>
  <cacheFields count="15">
    <cacheField name="Component" numFmtId="0">
      <sharedItems containsBlank="1" count="5">
        <s v="Component 1"/>
        <s v="Component 2"/>
        <s v="Component 3"/>
        <s v="Project Management Cost"/>
        <m/>
      </sharedItems>
    </cacheField>
    <cacheField name="Output" numFmtId="0">
      <sharedItems containsBlank="1" count="5">
        <s v="Output 1.1"/>
        <s v="Output 1.2"/>
        <s v="Output 2.1"/>
        <s v="PMC"/>
        <m/>
      </sharedItems>
    </cacheField>
    <cacheField name="Activity" numFmtId="0">
      <sharedItems containsBlank="1"/>
    </cacheField>
    <cacheField name="Funding Source" numFmtId="0">
      <sharedItems containsBlank="1" count="4">
        <s v="GCF"/>
        <s v="Co-Financer 1"/>
        <s v="Co-Financer 2"/>
        <m/>
      </sharedItems>
    </cacheField>
    <cacheField name="Budget Categories_x000a_" numFmtId="0">
      <sharedItems containsBlank="1"/>
    </cacheField>
    <cacheField name="Unit" numFmtId="0">
      <sharedItems containsBlank="1"/>
    </cacheField>
    <cacheField name="# of Unit" numFmtId="165">
      <sharedItems containsString="0" containsBlank="1" containsNumber="1" containsInteger="1" minValue="1" maxValue="250"/>
    </cacheField>
    <cacheField name="Unit Cost" numFmtId="165">
      <sharedItems containsString="0" containsBlank="1" containsNumber="1" containsInteger="1" minValue="600" maxValue="200000"/>
    </cacheField>
    <cacheField name="Total Cost _x000a_" numFmtId="165">
      <sharedItems containsString="0" containsBlank="1" containsNumber="1" containsInteger="1" minValue="0" maxValue="800000"/>
    </cacheField>
    <cacheField name="Year 1" numFmtId="165">
      <sharedItems containsString="0" containsBlank="1" containsNumber="1" containsInteger="1" minValue="20000" maxValue="50000"/>
    </cacheField>
    <cacheField name="Year 2" numFmtId="165">
      <sharedItems containsString="0" containsBlank="1" containsNumber="1" containsInteger="1" minValue="0" maxValue="250000"/>
    </cacheField>
    <cacheField name="Year 3" numFmtId="165">
      <sharedItems containsString="0" containsBlank="1" containsNumber="1" containsInteger="1" minValue="30000" maxValue="300000"/>
    </cacheField>
    <cacheField name="Year 4" numFmtId="165">
      <sharedItems containsString="0" containsBlank="1" containsNumber="1" containsInteger="1" minValue="30000" maxValue="60000"/>
    </cacheField>
    <cacheField name="Year 5" numFmtId="165">
      <sharedItems containsString="0" containsBlank="1" containsNumber="1" containsInteger="1" minValue="10000" maxValue="150000"/>
    </cacheField>
    <cacheField name="Total Budget" numFmtId="165">
      <sharedItems containsSemiMixedTypes="0" containsString="0" containsNumber="1" containsInteger="1" minValue="0" maxValue="800000"/>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
  <r>
    <x v="0"/>
    <x v="0"/>
    <s v="Example 1.1.1 -  "/>
    <x v="0"/>
    <x v="0"/>
    <s v="Lumpsum"/>
    <n v="20"/>
    <n v="40000"/>
    <n v="800000"/>
    <n v="50000"/>
    <n v="250000"/>
    <n v="300000"/>
    <n v="50000"/>
    <n v="150000"/>
  </r>
  <r>
    <x v="1"/>
    <x v="1"/>
    <m/>
    <x v="1"/>
    <x v="1"/>
    <s v="W/Day"/>
    <n v="1"/>
    <n v="200000"/>
    <n v="200000"/>
    <n v="40000"/>
    <n v="30000"/>
    <n v="30000"/>
    <n v="50000"/>
    <n v="50000"/>
  </r>
  <r>
    <x v="2"/>
    <x v="2"/>
    <m/>
    <x v="2"/>
    <x v="2"/>
    <m/>
    <n v="10"/>
    <n v="20000"/>
    <n v="200000"/>
    <n v="20000"/>
    <n v="30000"/>
    <n v="40000"/>
    <n v="60000"/>
    <n v="50000"/>
  </r>
  <r>
    <x v="3"/>
    <x v="3"/>
    <s v="Example 1.1.2 -"/>
    <x v="0"/>
    <x v="3"/>
    <m/>
    <n v="5"/>
    <n v="30000"/>
    <n v="150000"/>
    <n v="30000"/>
    <n v="40000"/>
    <n v="40000"/>
    <n v="30000"/>
    <n v="10000"/>
  </r>
  <r>
    <x v="0"/>
    <x v="2"/>
    <m/>
    <x v="0"/>
    <x v="4"/>
    <m/>
    <n v="250"/>
    <n v="600"/>
    <n v="150000"/>
    <n v="20000"/>
    <n v="0"/>
    <n v="50000"/>
    <n v="50000"/>
    <n v="30000"/>
  </r>
  <r>
    <x v="4"/>
    <x v="4"/>
    <m/>
    <x v="3"/>
    <x v="5"/>
    <m/>
    <m/>
    <m/>
    <m/>
    <m/>
    <m/>
    <m/>
    <m/>
    <m/>
  </r>
  <r>
    <x v="4"/>
    <x v="4"/>
    <m/>
    <x v="3"/>
    <x v="5"/>
    <m/>
    <m/>
    <m/>
    <m/>
    <m/>
    <m/>
    <m/>
    <m/>
    <m/>
  </r>
  <r>
    <x v="4"/>
    <x v="4"/>
    <m/>
    <x v="3"/>
    <x v="5"/>
    <m/>
    <m/>
    <m/>
    <n v="0"/>
    <m/>
    <m/>
    <m/>
    <m/>
    <m/>
  </r>
  <r>
    <x v="4"/>
    <x v="4"/>
    <m/>
    <x v="3"/>
    <x v="5"/>
    <m/>
    <m/>
    <m/>
    <n v="0"/>
    <m/>
    <m/>
    <m/>
    <m/>
    <m/>
  </r>
  <r>
    <x v="4"/>
    <x v="4"/>
    <s v="Example 1.2.1"/>
    <x v="3"/>
    <x v="5"/>
    <m/>
    <m/>
    <m/>
    <n v="0"/>
    <m/>
    <m/>
    <m/>
    <m/>
    <m/>
  </r>
  <r>
    <x v="4"/>
    <x v="4"/>
    <m/>
    <x v="3"/>
    <x v="5"/>
    <m/>
    <m/>
    <m/>
    <n v="0"/>
    <m/>
    <m/>
    <m/>
    <m/>
    <m/>
  </r>
  <r>
    <x v="4"/>
    <x v="4"/>
    <s v="Example 1.2.2"/>
    <x v="3"/>
    <x v="5"/>
    <m/>
    <m/>
    <m/>
    <n v="0"/>
    <m/>
    <m/>
    <m/>
    <m/>
    <m/>
  </r>
  <r>
    <x v="4"/>
    <x v="4"/>
    <m/>
    <x v="3"/>
    <x v="5"/>
    <m/>
    <m/>
    <m/>
    <n v="0"/>
    <m/>
    <m/>
    <m/>
    <m/>
    <m/>
  </r>
  <r>
    <x v="4"/>
    <x v="4"/>
    <m/>
    <x v="3"/>
    <x v="5"/>
    <m/>
    <m/>
    <m/>
    <n v="0"/>
    <m/>
    <m/>
    <m/>
    <m/>
    <m/>
  </r>
  <r>
    <x v="4"/>
    <x v="4"/>
    <m/>
    <x v="3"/>
    <x v="5"/>
    <m/>
    <m/>
    <m/>
    <n v="0"/>
    <m/>
    <m/>
    <m/>
    <m/>
    <m/>
  </r>
  <r>
    <x v="4"/>
    <x v="4"/>
    <s v="Example 1.1.1 -  "/>
    <x v="3"/>
    <x v="5"/>
    <m/>
    <m/>
    <m/>
    <n v="0"/>
    <m/>
    <m/>
    <m/>
    <m/>
    <m/>
  </r>
  <r>
    <x v="4"/>
    <x v="4"/>
    <m/>
    <x v="3"/>
    <x v="5"/>
    <m/>
    <m/>
    <m/>
    <n v="0"/>
    <m/>
    <m/>
    <m/>
    <m/>
    <m/>
  </r>
  <r>
    <x v="4"/>
    <x v="4"/>
    <m/>
    <x v="3"/>
    <x v="5"/>
    <m/>
    <m/>
    <m/>
    <n v="0"/>
    <m/>
    <m/>
    <m/>
    <m/>
    <m/>
  </r>
  <r>
    <x v="4"/>
    <x v="4"/>
    <s v="Example 1.1.2 -"/>
    <x v="3"/>
    <x v="5"/>
    <m/>
    <m/>
    <m/>
    <n v="0"/>
    <m/>
    <m/>
    <m/>
    <m/>
    <m/>
  </r>
  <r>
    <x v="4"/>
    <x v="4"/>
    <m/>
    <x v="3"/>
    <x v="5"/>
    <m/>
    <m/>
    <m/>
    <n v="0"/>
    <m/>
    <m/>
    <m/>
    <m/>
    <m/>
  </r>
  <r>
    <x v="4"/>
    <x v="4"/>
    <m/>
    <x v="3"/>
    <x v="5"/>
    <m/>
    <m/>
    <m/>
    <n v="0"/>
    <m/>
    <m/>
    <m/>
    <m/>
    <m/>
  </r>
  <r>
    <x v="4"/>
    <x v="4"/>
    <m/>
    <x v="3"/>
    <x v="5"/>
    <m/>
    <m/>
    <m/>
    <n v="0"/>
    <m/>
    <m/>
    <m/>
    <m/>
    <m/>
  </r>
  <r>
    <x v="4"/>
    <x v="4"/>
    <s v="Example 1.2.1"/>
    <x v="3"/>
    <x v="5"/>
    <m/>
    <m/>
    <m/>
    <n v="0"/>
    <m/>
    <m/>
    <m/>
    <m/>
    <m/>
  </r>
  <r>
    <x v="4"/>
    <x v="4"/>
    <m/>
    <x v="3"/>
    <x v="5"/>
    <m/>
    <m/>
    <m/>
    <n v="0"/>
    <m/>
    <m/>
    <m/>
    <m/>
    <m/>
  </r>
  <r>
    <x v="4"/>
    <x v="4"/>
    <s v="Example 1.2.2"/>
    <x v="3"/>
    <x v="5"/>
    <m/>
    <m/>
    <m/>
    <n v="0"/>
    <m/>
    <m/>
    <m/>
    <m/>
    <m/>
  </r>
  <r>
    <x v="4"/>
    <x v="4"/>
    <m/>
    <x v="3"/>
    <x v="5"/>
    <m/>
    <m/>
    <m/>
    <n v="0"/>
    <m/>
    <m/>
    <m/>
    <m/>
    <m/>
  </r>
  <r>
    <x v="4"/>
    <x v="4"/>
    <m/>
    <x v="3"/>
    <x v="5"/>
    <m/>
    <m/>
    <m/>
    <n v="0"/>
    <m/>
    <m/>
    <m/>
    <m/>
    <m/>
  </r>
  <r>
    <x v="4"/>
    <x v="4"/>
    <s v="Example 1.1.1 -  "/>
    <x v="3"/>
    <x v="5"/>
    <m/>
    <m/>
    <m/>
    <n v="0"/>
    <m/>
    <m/>
    <m/>
    <m/>
    <m/>
  </r>
  <r>
    <x v="4"/>
    <x v="4"/>
    <m/>
    <x v="3"/>
    <x v="5"/>
    <m/>
    <m/>
    <m/>
    <n v="0"/>
    <m/>
    <m/>
    <m/>
    <m/>
    <m/>
  </r>
  <r>
    <x v="4"/>
    <x v="4"/>
    <m/>
    <x v="3"/>
    <x v="5"/>
    <m/>
    <m/>
    <m/>
    <n v="0"/>
    <m/>
    <m/>
    <m/>
    <m/>
    <m/>
  </r>
  <r>
    <x v="4"/>
    <x v="4"/>
    <s v="Example 1.1.2 -"/>
    <x v="3"/>
    <x v="5"/>
    <m/>
    <m/>
    <m/>
    <n v="0"/>
    <m/>
    <m/>
    <m/>
    <m/>
    <m/>
  </r>
  <r>
    <x v="4"/>
    <x v="4"/>
    <m/>
    <x v="3"/>
    <x v="5"/>
    <m/>
    <m/>
    <m/>
    <n v="0"/>
    <m/>
    <m/>
    <m/>
    <m/>
    <m/>
  </r>
  <r>
    <x v="4"/>
    <x v="4"/>
    <m/>
    <x v="3"/>
    <x v="5"/>
    <m/>
    <m/>
    <m/>
    <n v="0"/>
    <m/>
    <m/>
    <m/>
    <m/>
    <m/>
  </r>
  <r>
    <x v="4"/>
    <x v="4"/>
    <m/>
    <x v="3"/>
    <x v="5"/>
    <m/>
    <m/>
    <m/>
    <n v="0"/>
    <m/>
    <m/>
    <m/>
    <m/>
    <m/>
  </r>
  <r>
    <x v="4"/>
    <x v="4"/>
    <s v="Example 1.2.1"/>
    <x v="3"/>
    <x v="5"/>
    <m/>
    <m/>
    <m/>
    <n v="0"/>
    <m/>
    <m/>
    <m/>
    <m/>
    <m/>
  </r>
  <r>
    <x v="4"/>
    <x v="4"/>
    <m/>
    <x v="3"/>
    <x v="5"/>
    <m/>
    <m/>
    <m/>
    <n v="0"/>
    <m/>
    <m/>
    <m/>
    <m/>
    <m/>
  </r>
  <r>
    <x v="4"/>
    <x v="4"/>
    <s v="Example 1.2.2"/>
    <x v="3"/>
    <x v="5"/>
    <m/>
    <m/>
    <m/>
    <n v="0"/>
    <m/>
    <m/>
    <m/>
    <m/>
    <m/>
  </r>
  <r>
    <x v="4"/>
    <x v="4"/>
    <m/>
    <x v="3"/>
    <x v="5"/>
    <m/>
    <m/>
    <m/>
    <n v="0"/>
    <m/>
    <m/>
    <m/>
    <m/>
    <m/>
  </r>
  <r>
    <x v="4"/>
    <x v="4"/>
    <m/>
    <x v="3"/>
    <x v="5"/>
    <m/>
    <m/>
    <m/>
    <n v="0"/>
    <m/>
    <m/>
    <m/>
    <m/>
    <m/>
  </r>
  <r>
    <x v="4"/>
    <x v="4"/>
    <s v="Example 1.1.1 -  "/>
    <x v="3"/>
    <x v="5"/>
    <m/>
    <m/>
    <m/>
    <n v="0"/>
    <m/>
    <m/>
    <m/>
    <m/>
    <m/>
  </r>
  <r>
    <x v="4"/>
    <x v="4"/>
    <m/>
    <x v="3"/>
    <x v="5"/>
    <m/>
    <m/>
    <m/>
    <n v="0"/>
    <m/>
    <m/>
    <m/>
    <m/>
    <m/>
  </r>
  <r>
    <x v="4"/>
    <x v="4"/>
    <m/>
    <x v="3"/>
    <x v="5"/>
    <m/>
    <m/>
    <m/>
    <n v="0"/>
    <m/>
    <m/>
    <m/>
    <m/>
    <m/>
  </r>
  <r>
    <x v="4"/>
    <x v="4"/>
    <s v="Example 1.1.2 -"/>
    <x v="3"/>
    <x v="5"/>
    <m/>
    <m/>
    <m/>
    <n v="0"/>
    <m/>
    <m/>
    <m/>
    <m/>
    <m/>
  </r>
  <r>
    <x v="4"/>
    <x v="4"/>
    <m/>
    <x v="3"/>
    <x v="5"/>
    <m/>
    <m/>
    <m/>
    <n v="0"/>
    <m/>
    <m/>
    <m/>
    <m/>
    <m/>
  </r>
  <r>
    <x v="4"/>
    <x v="4"/>
    <m/>
    <x v="3"/>
    <x v="5"/>
    <m/>
    <m/>
    <m/>
    <n v="0"/>
    <m/>
    <m/>
    <m/>
    <m/>
    <m/>
  </r>
  <r>
    <x v="4"/>
    <x v="4"/>
    <m/>
    <x v="3"/>
    <x v="5"/>
    <m/>
    <m/>
    <m/>
    <n v="0"/>
    <m/>
    <m/>
    <m/>
    <m/>
    <m/>
  </r>
  <r>
    <x v="4"/>
    <x v="4"/>
    <s v="Example 1.2.1"/>
    <x v="3"/>
    <x v="5"/>
    <m/>
    <m/>
    <m/>
    <n v="0"/>
    <m/>
    <m/>
    <m/>
    <m/>
    <m/>
  </r>
  <r>
    <x v="4"/>
    <x v="4"/>
    <m/>
    <x v="3"/>
    <x v="5"/>
    <m/>
    <m/>
    <m/>
    <n v="0"/>
    <m/>
    <m/>
    <m/>
    <m/>
    <m/>
  </r>
  <r>
    <x v="4"/>
    <x v="4"/>
    <s v="Example 1.2.2"/>
    <x v="3"/>
    <x v="5"/>
    <m/>
    <m/>
    <m/>
    <n v="0"/>
    <m/>
    <m/>
    <m/>
    <m/>
    <m/>
  </r>
  <r>
    <x v="4"/>
    <x v="4"/>
    <m/>
    <x v="3"/>
    <x v="5"/>
    <m/>
    <m/>
    <m/>
    <n v="0"/>
    <m/>
    <m/>
    <m/>
    <m/>
    <m/>
  </r>
  <r>
    <x v="4"/>
    <x v="4"/>
    <m/>
    <x v="3"/>
    <x v="5"/>
    <m/>
    <m/>
    <m/>
    <n v="0"/>
    <m/>
    <m/>
    <m/>
    <m/>
    <m/>
  </r>
  <r>
    <x v="4"/>
    <x v="4"/>
    <s v="Example 1.1.1 -  "/>
    <x v="3"/>
    <x v="5"/>
    <m/>
    <m/>
    <m/>
    <n v="0"/>
    <m/>
    <m/>
    <m/>
    <m/>
    <m/>
  </r>
  <r>
    <x v="4"/>
    <x v="4"/>
    <m/>
    <x v="3"/>
    <x v="5"/>
    <m/>
    <m/>
    <m/>
    <n v="0"/>
    <m/>
    <m/>
    <m/>
    <m/>
    <m/>
  </r>
  <r>
    <x v="4"/>
    <x v="4"/>
    <m/>
    <x v="3"/>
    <x v="5"/>
    <m/>
    <m/>
    <m/>
    <n v="0"/>
    <m/>
    <m/>
    <m/>
    <m/>
    <m/>
  </r>
  <r>
    <x v="4"/>
    <x v="4"/>
    <s v="Example 1.1.2 -"/>
    <x v="3"/>
    <x v="5"/>
    <m/>
    <m/>
    <m/>
    <n v="0"/>
    <m/>
    <m/>
    <m/>
    <m/>
    <m/>
  </r>
  <r>
    <x v="4"/>
    <x v="4"/>
    <m/>
    <x v="3"/>
    <x v="5"/>
    <m/>
    <m/>
    <m/>
    <n v="0"/>
    <m/>
    <m/>
    <m/>
    <m/>
    <m/>
  </r>
  <r>
    <x v="4"/>
    <x v="4"/>
    <m/>
    <x v="3"/>
    <x v="5"/>
    <m/>
    <m/>
    <m/>
    <n v="0"/>
    <m/>
    <m/>
    <m/>
    <m/>
    <m/>
  </r>
  <r>
    <x v="4"/>
    <x v="4"/>
    <m/>
    <x v="3"/>
    <x v="5"/>
    <m/>
    <m/>
    <m/>
    <n v="0"/>
    <m/>
    <m/>
    <m/>
    <m/>
    <m/>
  </r>
  <r>
    <x v="4"/>
    <x v="4"/>
    <s v="Example 1.2.1"/>
    <x v="3"/>
    <x v="5"/>
    <m/>
    <m/>
    <m/>
    <n v="0"/>
    <m/>
    <m/>
    <m/>
    <m/>
    <m/>
  </r>
  <r>
    <x v="4"/>
    <x v="4"/>
    <m/>
    <x v="3"/>
    <x v="5"/>
    <m/>
    <m/>
    <m/>
    <n v="0"/>
    <m/>
    <m/>
    <m/>
    <m/>
    <m/>
  </r>
  <r>
    <x v="4"/>
    <x v="4"/>
    <s v="Example 1.2.2"/>
    <x v="3"/>
    <x v="5"/>
    <m/>
    <m/>
    <m/>
    <n v="0"/>
    <m/>
    <m/>
    <m/>
    <m/>
    <m/>
  </r>
  <r>
    <x v="4"/>
    <x v="4"/>
    <m/>
    <x v="3"/>
    <x v="5"/>
    <m/>
    <m/>
    <m/>
    <n v="0"/>
    <m/>
    <m/>
    <m/>
    <m/>
    <m/>
  </r>
  <r>
    <x v="4"/>
    <x v="4"/>
    <m/>
    <x v="3"/>
    <x v="5"/>
    <m/>
    <m/>
    <m/>
    <n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
  <r>
    <x v="0"/>
    <x v="0"/>
    <s v="Example 1.1.1 -  "/>
    <x v="0"/>
    <s v="Equipment"/>
    <s v="Lumpsum"/>
    <n v="20"/>
    <n v="40000"/>
    <n v="800000"/>
    <n v="50000"/>
    <n v="250000"/>
    <n v="300000"/>
    <n v="50000"/>
    <n v="150000"/>
    <n v="800000"/>
  </r>
  <r>
    <x v="1"/>
    <x v="1"/>
    <m/>
    <x v="1"/>
    <s v="Professional Services – Companies/Firm"/>
    <s v="W/Day"/>
    <n v="1"/>
    <n v="200000"/>
    <n v="200000"/>
    <n v="40000"/>
    <n v="30000"/>
    <n v="30000"/>
    <n v="50000"/>
    <n v="50000"/>
    <n v="200000"/>
  </r>
  <r>
    <x v="2"/>
    <x v="2"/>
    <m/>
    <x v="2"/>
    <s v="Workshop/Training – International"/>
    <m/>
    <n v="10"/>
    <n v="20000"/>
    <n v="200000"/>
    <n v="20000"/>
    <n v="30000"/>
    <n v="40000"/>
    <n v="60000"/>
    <n v="50000"/>
    <n v="200000"/>
  </r>
  <r>
    <x v="3"/>
    <x v="3"/>
    <s v="Example 1.1.2 -"/>
    <x v="0"/>
    <s v="Consultant - Individual - Local"/>
    <m/>
    <n v="5"/>
    <n v="30000"/>
    <n v="150000"/>
    <n v="30000"/>
    <n v="40000"/>
    <n v="40000"/>
    <n v="30000"/>
    <n v="10000"/>
    <n v="150000"/>
  </r>
  <r>
    <x v="0"/>
    <x v="2"/>
    <m/>
    <x v="0"/>
    <s v="Consultant - Individual - International"/>
    <m/>
    <n v="250"/>
    <n v="600"/>
    <n v="150000"/>
    <n v="20000"/>
    <n v="0"/>
    <n v="50000"/>
    <n v="50000"/>
    <n v="30000"/>
    <n v="150000"/>
  </r>
  <r>
    <x v="4"/>
    <x v="4"/>
    <m/>
    <x v="3"/>
    <m/>
    <m/>
    <m/>
    <m/>
    <m/>
    <m/>
    <m/>
    <m/>
    <m/>
    <m/>
    <n v="0"/>
  </r>
  <r>
    <x v="4"/>
    <x v="4"/>
    <m/>
    <x v="3"/>
    <m/>
    <m/>
    <m/>
    <m/>
    <m/>
    <m/>
    <m/>
    <m/>
    <m/>
    <m/>
    <n v="0"/>
  </r>
  <r>
    <x v="4"/>
    <x v="4"/>
    <m/>
    <x v="3"/>
    <m/>
    <m/>
    <m/>
    <m/>
    <n v="0"/>
    <m/>
    <m/>
    <m/>
    <m/>
    <m/>
    <n v="0"/>
  </r>
  <r>
    <x v="4"/>
    <x v="4"/>
    <m/>
    <x v="3"/>
    <m/>
    <m/>
    <m/>
    <m/>
    <n v="0"/>
    <m/>
    <m/>
    <m/>
    <m/>
    <m/>
    <n v="0"/>
  </r>
  <r>
    <x v="4"/>
    <x v="4"/>
    <s v="Example 1.2.1"/>
    <x v="3"/>
    <m/>
    <m/>
    <m/>
    <m/>
    <n v="0"/>
    <m/>
    <m/>
    <m/>
    <m/>
    <m/>
    <n v="0"/>
  </r>
  <r>
    <x v="4"/>
    <x v="4"/>
    <m/>
    <x v="3"/>
    <m/>
    <m/>
    <m/>
    <m/>
    <n v="0"/>
    <m/>
    <m/>
    <m/>
    <m/>
    <m/>
    <n v="0"/>
  </r>
  <r>
    <x v="4"/>
    <x v="4"/>
    <s v="Example 1.2.2"/>
    <x v="3"/>
    <m/>
    <m/>
    <m/>
    <m/>
    <n v="0"/>
    <m/>
    <m/>
    <m/>
    <m/>
    <m/>
    <n v="0"/>
  </r>
  <r>
    <x v="4"/>
    <x v="4"/>
    <m/>
    <x v="3"/>
    <m/>
    <m/>
    <m/>
    <m/>
    <n v="0"/>
    <m/>
    <m/>
    <m/>
    <m/>
    <m/>
    <n v="0"/>
  </r>
  <r>
    <x v="4"/>
    <x v="4"/>
    <m/>
    <x v="3"/>
    <m/>
    <m/>
    <m/>
    <m/>
    <n v="0"/>
    <m/>
    <m/>
    <m/>
    <m/>
    <m/>
    <n v="0"/>
  </r>
  <r>
    <x v="4"/>
    <x v="4"/>
    <m/>
    <x v="3"/>
    <m/>
    <m/>
    <m/>
    <m/>
    <n v="0"/>
    <m/>
    <m/>
    <m/>
    <m/>
    <m/>
    <n v="0"/>
  </r>
  <r>
    <x v="4"/>
    <x v="4"/>
    <s v="Example 1.1.1 -  "/>
    <x v="3"/>
    <m/>
    <m/>
    <m/>
    <m/>
    <n v="0"/>
    <m/>
    <m/>
    <m/>
    <m/>
    <m/>
    <n v="0"/>
  </r>
  <r>
    <x v="4"/>
    <x v="4"/>
    <m/>
    <x v="3"/>
    <m/>
    <m/>
    <m/>
    <m/>
    <n v="0"/>
    <m/>
    <m/>
    <m/>
    <m/>
    <m/>
    <n v="0"/>
  </r>
  <r>
    <x v="4"/>
    <x v="4"/>
    <m/>
    <x v="3"/>
    <m/>
    <m/>
    <m/>
    <m/>
    <n v="0"/>
    <m/>
    <m/>
    <m/>
    <m/>
    <m/>
    <n v="0"/>
  </r>
  <r>
    <x v="4"/>
    <x v="4"/>
    <s v="Example 1.1.2 -"/>
    <x v="3"/>
    <m/>
    <m/>
    <m/>
    <m/>
    <n v="0"/>
    <m/>
    <m/>
    <m/>
    <m/>
    <m/>
    <n v="0"/>
  </r>
  <r>
    <x v="4"/>
    <x v="4"/>
    <m/>
    <x v="3"/>
    <m/>
    <m/>
    <m/>
    <m/>
    <n v="0"/>
    <m/>
    <m/>
    <m/>
    <m/>
    <m/>
    <n v="0"/>
  </r>
  <r>
    <x v="4"/>
    <x v="4"/>
    <m/>
    <x v="3"/>
    <m/>
    <m/>
    <m/>
    <m/>
    <n v="0"/>
    <m/>
    <m/>
    <m/>
    <m/>
    <m/>
    <n v="0"/>
  </r>
  <r>
    <x v="4"/>
    <x v="4"/>
    <m/>
    <x v="3"/>
    <m/>
    <m/>
    <m/>
    <m/>
    <n v="0"/>
    <m/>
    <m/>
    <m/>
    <m/>
    <m/>
    <n v="0"/>
  </r>
  <r>
    <x v="4"/>
    <x v="4"/>
    <s v="Example 1.2.1"/>
    <x v="3"/>
    <m/>
    <m/>
    <m/>
    <m/>
    <n v="0"/>
    <m/>
    <m/>
    <m/>
    <m/>
    <m/>
    <n v="0"/>
  </r>
  <r>
    <x v="4"/>
    <x v="4"/>
    <m/>
    <x v="3"/>
    <m/>
    <m/>
    <m/>
    <m/>
    <n v="0"/>
    <m/>
    <m/>
    <m/>
    <m/>
    <m/>
    <n v="0"/>
  </r>
  <r>
    <x v="4"/>
    <x v="4"/>
    <s v="Example 1.2.2"/>
    <x v="3"/>
    <m/>
    <m/>
    <m/>
    <m/>
    <n v="0"/>
    <m/>
    <m/>
    <m/>
    <m/>
    <m/>
    <n v="0"/>
  </r>
  <r>
    <x v="4"/>
    <x v="4"/>
    <m/>
    <x v="3"/>
    <m/>
    <m/>
    <m/>
    <m/>
    <n v="0"/>
    <m/>
    <m/>
    <m/>
    <m/>
    <m/>
    <n v="0"/>
  </r>
  <r>
    <x v="4"/>
    <x v="4"/>
    <m/>
    <x v="3"/>
    <m/>
    <m/>
    <m/>
    <m/>
    <n v="0"/>
    <m/>
    <m/>
    <m/>
    <m/>
    <m/>
    <n v="0"/>
  </r>
  <r>
    <x v="4"/>
    <x v="4"/>
    <s v="Example 1.1.1 -  "/>
    <x v="3"/>
    <m/>
    <m/>
    <m/>
    <m/>
    <n v="0"/>
    <m/>
    <m/>
    <m/>
    <m/>
    <m/>
    <n v="0"/>
  </r>
  <r>
    <x v="4"/>
    <x v="4"/>
    <m/>
    <x v="3"/>
    <m/>
    <m/>
    <m/>
    <m/>
    <n v="0"/>
    <m/>
    <m/>
    <m/>
    <m/>
    <m/>
    <n v="0"/>
  </r>
  <r>
    <x v="4"/>
    <x v="4"/>
    <m/>
    <x v="3"/>
    <m/>
    <m/>
    <m/>
    <m/>
    <n v="0"/>
    <m/>
    <m/>
    <m/>
    <m/>
    <m/>
    <n v="0"/>
  </r>
  <r>
    <x v="4"/>
    <x v="4"/>
    <s v="Example 1.1.2 -"/>
    <x v="3"/>
    <m/>
    <m/>
    <m/>
    <m/>
    <n v="0"/>
    <m/>
    <m/>
    <m/>
    <m/>
    <m/>
    <n v="0"/>
  </r>
  <r>
    <x v="4"/>
    <x v="4"/>
    <m/>
    <x v="3"/>
    <m/>
    <m/>
    <m/>
    <m/>
    <n v="0"/>
    <m/>
    <m/>
    <m/>
    <m/>
    <m/>
    <n v="0"/>
  </r>
  <r>
    <x v="4"/>
    <x v="4"/>
    <m/>
    <x v="3"/>
    <m/>
    <m/>
    <m/>
    <m/>
    <n v="0"/>
    <m/>
    <m/>
    <m/>
    <m/>
    <m/>
    <n v="0"/>
  </r>
  <r>
    <x v="4"/>
    <x v="4"/>
    <m/>
    <x v="3"/>
    <m/>
    <m/>
    <m/>
    <m/>
    <n v="0"/>
    <m/>
    <m/>
    <m/>
    <m/>
    <m/>
    <n v="0"/>
  </r>
  <r>
    <x v="4"/>
    <x v="4"/>
    <s v="Example 1.2.1"/>
    <x v="3"/>
    <m/>
    <m/>
    <m/>
    <m/>
    <n v="0"/>
    <m/>
    <m/>
    <m/>
    <m/>
    <m/>
    <n v="0"/>
  </r>
  <r>
    <x v="4"/>
    <x v="4"/>
    <m/>
    <x v="3"/>
    <m/>
    <m/>
    <m/>
    <m/>
    <n v="0"/>
    <m/>
    <m/>
    <m/>
    <m/>
    <m/>
    <n v="0"/>
  </r>
  <r>
    <x v="4"/>
    <x v="4"/>
    <s v="Example 1.2.2"/>
    <x v="3"/>
    <m/>
    <m/>
    <m/>
    <m/>
    <n v="0"/>
    <m/>
    <m/>
    <m/>
    <m/>
    <m/>
    <n v="0"/>
  </r>
  <r>
    <x v="4"/>
    <x v="4"/>
    <m/>
    <x v="3"/>
    <m/>
    <m/>
    <m/>
    <m/>
    <n v="0"/>
    <m/>
    <m/>
    <m/>
    <m/>
    <m/>
    <n v="0"/>
  </r>
  <r>
    <x v="4"/>
    <x v="4"/>
    <m/>
    <x v="3"/>
    <m/>
    <m/>
    <m/>
    <m/>
    <n v="0"/>
    <m/>
    <m/>
    <m/>
    <m/>
    <m/>
    <n v="0"/>
  </r>
  <r>
    <x v="4"/>
    <x v="4"/>
    <s v="Example 1.1.1 -  "/>
    <x v="3"/>
    <m/>
    <m/>
    <m/>
    <m/>
    <n v="0"/>
    <m/>
    <m/>
    <m/>
    <m/>
    <m/>
    <n v="0"/>
  </r>
  <r>
    <x v="4"/>
    <x v="4"/>
    <m/>
    <x v="3"/>
    <m/>
    <m/>
    <m/>
    <m/>
    <n v="0"/>
    <m/>
    <m/>
    <m/>
    <m/>
    <m/>
    <n v="0"/>
  </r>
  <r>
    <x v="4"/>
    <x v="4"/>
    <m/>
    <x v="3"/>
    <m/>
    <m/>
    <m/>
    <m/>
    <n v="0"/>
    <m/>
    <m/>
    <m/>
    <m/>
    <m/>
    <n v="0"/>
  </r>
  <r>
    <x v="4"/>
    <x v="4"/>
    <s v="Example 1.1.2 -"/>
    <x v="3"/>
    <m/>
    <m/>
    <m/>
    <m/>
    <n v="0"/>
    <m/>
    <m/>
    <m/>
    <m/>
    <m/>
    <n v="0"/>
  </r>
  <r>
    <x v="4"/>
    <x v="4"/>
    <m/>
    <x v="3"/>
    <m/>
    <m/>
    <m/>
    <m/>
    <n v="0"/>
    <m/>
    <m/>
    <m/>
    <m/>
    <m/>
    <n v="0"/>
  </r>
  <r>
    <x v="4"/>
    <x v="4"/>
    <m/>
    <x v="3"/>
    <m/>
    <m/>
    <m/>
    <m/>
    <n v="0"/>
    <m/>
    <m/>
    <m/>
    <m/>
    <m/>
    <n v="0"/>
  </r>
  <r>
    <x v="4"/>
    <x v="4"/>
    <m/>
    <x v="3"/>
    <m/>
    <m/>
    <m/>
    <m/>
    <n v="0"/>
    <m/>
    <m/>
    <m/>
    <m/>
    <m/>
    <n v="0"/>
  </r>
  <r>
    <x v="4"/>
    <x v="4"/>
    <s v="Example 1.2.1"/>
    <x v="3"/>
    <m/>
    <m/>
    <m/>
    <m/>
    <n v="0"/>
    <m/>
    <m/>
    <m/>
    <m/>
    <m/>
    <n v="0"/>
  </r>
  <r>
    <x v="4"/>
    <x v="4"/>
    <m/>
    <x v="3"/>
    <m/>
    <m/>
    <m/>
    <m/>
    <n v="0"/>
    <m/>
    <m/>
    <m/>
    <m/>
    <m/>
    <n v="0"/>
  </r>
  <r>
    <x v="4"/>
    <x v="4"/>
    <s v="Example 1.2.2"/>
    <x v="3"/>
    <m/>
    <m/>
    <m/>
    <m/>
    <n v="0"/>
    <m/>
    <m/>
    <m/>
    <m/>
    <m/>
    <n v="0"/>
  </r>
  <r>
    <x v="4"/>
    <x v="4"/>
    <m/>
    <x v="3"/>
    <m/>
    <m/>
    <m/>
    <m/>
    <n v="0"/>
    <m/>
    <m/>
    <m/>
    <m/>
    <m/>
    <n v="0"/>
  </r>
  <r>
    <x v="4"/>
    <x v="4"/>
    <m/>
    <x v="3"/>
    <m/>
    <m/>
    <m/>
    <m/>
    <n v="0"/>
    <m/>
    <m/>
    <m/>
    <m/>
    <m/>
    <n v="0"/>
  </r>
  <r>
    <x v="4"/>
    <x v="4"/>
    <s v="Example 1.1.1 -  "/>
    <x v="3"/>
    <m/>
    <m/>
    <m/>
    <m/>
    <n v="0"/>
    <m/>
    <m/>
    <m/>
    <m/>
    <m/>
    <n v="0"/>
  </r>
  <r>
    <x v="4"/>
    <x v="4"/>
    <m/>
    <x v="3"/>
    <m/>
    <m/>
    <m/>
    <m/>
    <n v="0"/>
    <m/>
    <m/>
    <m/>
    <m/>
    <m/>
    <n v="0"/>
  </r>
  <r>
    <x v="4"/>
    <x v="4"/>
    <m/>
    <x v="3"/>
    <m/>
    <m/>
    <m/>
    <m/>
    <n v="0"/>
    <m/>
    <m/>
    <m/>
    <m/>
    <m/>
    <n v="0"/>
  </r>
  <r>
    <x v="4"/>
    <x v="4"/>
    <s v="Example 1.1.2 -"/>
    <x v="3"/>
    <m/>
    <m/>
    <m/>
    <m/>
    <n v="0"/>
    <m/>
    <m/>
    <m/>
    <m/>
    <m/>
    <n v="0"/>
  </r>
  <r>
    <x v="4"/>
    <x v="4"/>
    <m/>
    <x v="3"/>
    <m/>
    <m/>
    <m/>
    <m/>
    <n v="0"/>
    <m/>
    <m/>
    <m/>
    <m/>
    <m/>
    <n v="0"/>
  </r>
  <r>
    <x v="4"/>
    <x v="4"/>
    <m/>
    <x v="3"/>
    <m/>
    <m/>
    <m/>
    <m/>
    <n v="0"/>
    <m/>
    <m/>
    <m/>
    <m/>
    <m/>
    <n v="0"/>
  </r>
  <r>
    <x v="4"/>
    <x v="4"/>
    <m/>
    <x v="3"/>
    <m/>
    <m/>
    <m/>
    <m/>
    <n v="0"/>
    <m/>
    <m/>
    <m/>
    <m/>
    <m/>
    <n v="0"/>
  </r>
  <r>
    <x v="4"/>
    <x v="4"/>
    <s v="Example 1.2.1"/>
    <x v="3"/>
    <m/>
    <m/>
    <m/>
    <m/>
    <n v="0"/>
    <m/>
    <m/>
    <m/>
    <m/>
    <m/>
    <n v="0"/>
  </r>
  <r>
    <x v="4"/>
    <x v="4"/>
    <m/>
    <x v="3"/>
    <m/>
    <m/>
    <m/>
    <m/>
    <n v="0"/>
    <m/>
    <m/>
    <m/>
    <m/>
    <m/>
    <n v="0"/>
  </r>
  <r>
    <x v="4"/>
    <x v="4"/>
    <s v="Example 1.2.2"/>
    <x v="3"/>
    <m/>
    <m/>
    <m/>
    <m/>
    <n v="0"/>
    <m/>
    <m/>
    <m/>
    <m/>
    <m/>
    <n v="0"/>
  </r>
  <r>
    <x v="4"/>
    <x v="4"/>
    <m/>
    <x v="3"/>
    <m/>
    <m/>
    <m/>
    <m/>
    <n v="0"/>
    <m/>
    <m/>
    <m/>
    <m/>
    <m/>
    <n v="0"/>
  </r>
  <r>
    <x v="4"/>
    <x v="4"/>
    <m/>
    <x v="3"/>
    <m/>
    <m/>
    <m/>
    <m/>
    <n v="0"/>
    <m/>
    <m/>
    <m/>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29:G36" firstHeaderRow="1" firstDataRow="2" firstDataCol="1"/>
  <pivotFields count="15">
    <pivotField showAll="0"/>
    <pivotField axis="axisRow" showAll="0">
      <items count="6">
        <item x="0"/>
        <item x="1"/>
        <item x="2"/>
        <item x="3"/>
        <item x="4"/>
        <item t="default"/>
      </items>
    </pivotField>
    <pivotField showAll="0"/>
    <pivotField axis="axisCol" showAll="0">
      <items count="5">
        <item x="1"/>
        <item x="2"/>
        <item x="0"/>
        <item x="3"/>
        <item t="default"/>
      </items>
    </pivotField>
    <pivotField showAll="0"/>
    <pivotField showAll="0"/>
    <pivotField showAll="0"/>
    <pivotField showAll="0"/>
    <pivotField dataField="1" showAll="0"/>
    <pivotField showAll="0"/>
    <pivotField showAll="0"/>
    <pivotField showAll="0"/>
    <pivotField showAll="0"/>
    <pivotField showAll="0"/>
    <pivotField numFmtId="165" showAll="0"/>
  </pivotFields>
  <rowFields count="1">
    <field x="1"/>
  </rowFields>
  <rowItems count="6">
    <i>
      <x/>
    </i>
    <i>
      <x v="1"/>
    </i>
    <i>
      <x v="2"/>
    </i>
    <i>
      <x v="3"/>
    </i>
    <i>
      <x v="4"/>
    </i>
    <i t="grand">
      <x/>
    </i>
  </rowItems>
  <colFields count="1">
    <field x="3"/>
  </colFields>
  <colItems count="5">
    <i>
      <x/>
    </i>
    <i>
      <x v="1"/>
    </i>
    <i>
      <x v="2"/>
    </i>
    <i>
      <x v="3"/>
    </i>
    <i t="grand">
      <x/>
    </i>
  </colItems>
  <dataFields count="1">
    <dataField name="Sum of Total Cost _x000a_" fld="8" baseField="0" baseItem="0" numFmtId="43"/>
  </dataFields>
  <formats count="1">
    <format dxfId="0">
      <pivotArea outline="0" collapsedLevelsAreSubtotals="1" fieldPosition="0"/>
    </format>
  </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K5:Q12" firstHeaderRow="1" firstDataRow="2" firstDataCol="1"/>
  <pivotFields count="15">
    <pivotField axis="axisRow" compact="0" outline="0" showAll="0">
      <items count="6">
        <item x="0"/>
        <item x="1"/>
        <item x="2"/>
        <item x="3"/>
        <item x="4"/>
        <item t="default"/>
      </items>
    </pivotField>
    <pivotField compact="0" outline="0" showAll="0">
      <items count="6">
        <item x="0"/>
        <item x="1"/>
        <item x="2"/>
        <item x="3"/>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numFmtId="165" outline="0" showAll="0"/>
  </pivotFields>
  <rowFields count="1">
    <field x="0"/>
  </rowFields>
  <rowItems count="6">
    <i>
      <x/>
    </i>
    <i>
      <x v="1"/>
    </i>
    <i>
      <x v="2"/>
    </i>
    <i>
      <x v="3"/>
    </i>
    <i>
      <x v="4"/>
    </i>
    <i t="grand">
      <x/>
    </i>
  </rowItems>
  <colFields count="1">
    <field x="-2"/>
  </colFields>
  <colItems count="6">
    <i>
      <x/>
    </i>
    <i i="1">
      <x v="1"/>
    </i>
    <i i="2">
      <x v="2"/>
    </i>
    <i i="3">
      <x v="3"/>
    </i>
    <i i="4">
      <x v="4"/>
    </i>
    <i i="5">
      <x v="5"/>
    </i>
  </colItems>
  <dataFields count="6">
    <dataField name=" Year 1" fld="9" baseField="0" baseItem="0"/>
    <dataField name=" Year 2" fld="10" baseField="0" baseItem="0"/>
    <dataField name=" Year 3" fld="11" baseField="0" baseItem="0"/>
    <dataField name="  Year 4" fld="12" baseField="0" baseItem="0"/>
    <dataField name="  Year 5" fld="13" baseField="0" baseItem="0"/>
    <dataField name="  Total Budget" fld="14" baseField="0" baseItem="0"/>
  </dataFields>
  <formats count="7">
    <format dxfId="7">
      <pivotArea collapsedLevelsAreSubtotals="1" fieldPosition="0">
        <references count="1">
          <reference field="0" count="4">
            <x v="1"/>
            <x v="2"/>
            <x v="3"/>
            <x v="4"/>
          </reference>
        </references>
      </pivotArea>
    </format>
    <format dxfId="6">
      <pivotArea grandRow="1" outline="0" collapsedLevelsAreSubtotals="1" fieldPosition="0"/>
    </format>
    <format dxfId="5">
      <pivotArea dataOnly="0" labelOnly="1" outline="0" fieldPosition="0">
        <references count="1">
          <reference field="4294967294" count="6">
            <x v="0"/>
            <x v="1"/>
            <x v="2"/>
            <x v="3"/>
            <x v="4"/>
            <x v="5"/>
          </reference>
        </references>
      </pivotArea>
    </format>
    <format dxfId="4">
      <pivotArea collapsedLevelsAreSubtotals="1" fieldPosition="0">
        <references count="2">
          <reference field="4294967294" count="1" selected="0">
            <x v="5"/>
          </reference>
          <reference field="0" count="1">
            <x v="0"/>
          </reference>
        </references>
      </pivotArea>
    </format>
    <format dxfId="3">
      <pivotArea outline="0" collapsedLevelsAreSubtotals="1" fieldPosition="0"/>
    </format>
    <format dxfId="2">
      <pivotArea dataOnly="0" labelOnly="1" outline="0" fieldPosition="0">
        <references count="1">
          <reference field="4294967294" count="5">
            <x v="0"/>
            <x v="1"/>
            <x v="2"/>
            <x v="3"/>
            <x v="4"/>
          </reference>
        </references>
      </pivotArea>
    </format>
    <format dxfId="1">
      <pivotArea dataOnly="0" labelOnly="1" outline="0" fieldPosition="0">
        <references count="1">
          <reference field="4294967294" count="5">
            <x v="0"/>
            <x v="1"/>
            <x v="2"/>
            <x v="3"/>
            <x v="4"/>
          </reference>
        </references>
      </pivotArea>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J19:L22" firstHeaderRow="1" firstDataRow="2" firstDataCol="1" rowPageCount="1" colPageCount="1"/>
  <pivotFields count="14">
    <pivotField axis="axisPage" compact="0" outline="0" showAll="0">
      <items count="6">
        <item x="0"/>
        <item x="1"/>
        <item x="2"/>
        <item x="3"/>
        <item x="4"/>
        <item t="default"/>
      </items>
    </pivotField>
    <pivotField compact="0" outline="0" showAll="0"/>
    <pivotField compact="0" outline="0" showAll="0"/>
    <pivotField axis="axisCol" compact="0" outline="0" showAll="0">
      <items count="5">
        <item x="1"/>
        <item x="2"/>
        <item x="0"/>
        <item x="3"/>
        <item t="default"/>
      </items>
    </pivotField>
    <pivotField name="Budget Categories" axis="axisRow" compact="0" outline="0" showAll="0" defaultSubtotal="0">
      <items count="6">
        <item h="1" x="3"/>
        <item h="1" x="0"/>
        <item h="1" x="1"/>
        <item h="1" x="2"/>
        <item h="1" x="5"/>
        <item x="4"/>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s>
  <rowFields count="1">
    <field x="4"/>
  </rowFields>
  <rowItems count="2">
    <i>
      <x v="5"/>
    </i>
    <i t="grand">
      <x/>
    </i>
  </rowItems>
  <colFields count="1">
    <field x="3"/>
  </colFields>
  <colItems count="2">
    <i>
      <x v="2"/>
    </i>
    <i t="grand">
      <x/>
    </i>
  </colItems>
  <pageFields count="1">
    <pageField fld="0" hier="-1"/>
  </pageFields>
  <dataFields count="1">
    <dataField name="Sum of Total Cost _x000a_" fld="8" baseField="0" baseItem="0" numFmtId="43"/>
  </dataFields>
  <formats count="1">
    <format dxfId="8">
      <pivotArea outline="0" collapsedLevelsAreSubtotals="1" fieldPosition="0"/>
    </format>
  </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B19:D22" firstHeaderRow="1" firstDataRow="2" firstDataCol="1" rowPageCount="1" colPageCount="1"/>
  <pivotFields count="14">
    <pivotField axis="axisRow" compact="0" outline="0" showAll="0">
      <items count="6">
        <item x="0"/>
        <item x="1"/>
        <item x="2"/>
        <item x="3"/>
        <item x="4"/>
        <item t="default"/>
      </items>
    </pivotField>
    <pivotField axis="axisPage" compact="0" outline="0" showAll="0" defaultSubtotal="0">
      <items count="5">
        <item x="0"/>
        <item x="1"/>
        <item x="2"/>
        <item x="3"/>
        <item x="4"/>
      </items>
    </pivotField>
    <pivotField compact="0" outline="0" showAll="0"/>
    <pivotField axis="axisCol" compact="0" outline="0" showAll="0">
      <items count="5">
        <item x="1"/>
        <item x="2"/>
        <item x="0"/>
        <item x="3"/>
        <item t="default"/>
      </items>
    </pivotField>
    <pivotField compact="0" outline="0" showAll="0">
      <items count="7">
        <item x="4"/>
        <item h="1" x="3"/>
        <item h="1" x="0"/>
        <item h="1" x="1"/>
        <item h="1" x="2"/>
        <item h="1" x="5"/>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2">
    <i>
      <x/>
    </i>
    <i t="grand">
      <x/>
    </i>
  </rowItems>
  <colFields count="1">
    <field x="3"/>
  </colFields>
  <colItems count="2">
    <i>
      <x v="2"/>
    </i>
    <i t="grand">
      <x/>
    </i>
  </colItems>
  <pageFields count="1">
    <pageField fld="1" hier="-1"/>
  </pageFields>
  <dataFields count="1">
    <dataField name="Sum of Total Cost _x000a_" fld="8" baseField="0" baseItem="0" numFmtId="43"/>
  </dataFields>
  <formats count="3">
    <format dxfId="11">
      <pivotArea outline="0" collapsedLevelsAreSubtotals="1" fieldPosition="0"/>
    </format>
    <format dxfId="10">
      <pivotArea dataOnly="0" labelOnly="1" outline="0" fieldPosition="0">
        <references count="1">
          <reference field="3" count="0"/>
        </references>
      </pivotArea>
    </format>
    <format dxfId="9">
      <pivotArea dataOnly="0" labelOnly="1" grandCol="1" outline="0" fieldPosition="0"/>
    </format>
  </formats>
  <pivotTableStyleInfo name="PivotStyleMedium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mponent" sourceName="Component">
  <pivotTables>
    <pivotTable tabId="8" name="PivotTable3"/>
    <pivotTable tabId="8" name="PivotTable4"/>
  </pivotTables>
  <data>
    <tabular pivotCacheId="3">
      <items count="5">
        <i x="0" s="1"/>
        <i x="1" s="1" nd="1"/>
        <i x="2" s="1" nd="1"/>
        <i x="3"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Budget_Categories" sourceName="Budget Categories_x000a_">
  <pivotTables>
    <pivotTable tabId="8" name="PivotTable3"/>
    <pivotTable tabId="8" name="PivotTable4"/>
  </pivotTables>
  <data>
    <tabular pivotCacheId="3">
      <items count="6">
        <i x="4" s="1"/>
        <i x="3"/>
        <i x="0"/>
        <i x="1"/>
        <i x="2"/>
        <i x="5"/>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Output" sourceName="Output">
  <pivotTables>
    <pivotTable tabId="8" name="PivotTable8"/>
    <pivotTable tabId="8" name="PivotTable7"/>
  </pivotTables>
  <data>
    <tabular pivotCacheId="4">
      <items count="5">
        <i x="0" s="1"/>
        <i x="1" s="1"/>
        <i x="2" s="1"/>
        <i x="3" s="1"/>
        <i x="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mponent" cache="Slicer_Component" caption="Component" rowHeight="241300"/>
  <slicer name="Budget Categories_x000a_" cache="Slicer_Budget_Categories" caption="Budget Categories_x000a_" rowHeight="241300"/>
  <slicer name="Output" cache="Slicer_Output" caption="Output"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O50"/>
  <sheetViews>
    <sheetView showGridLines="0" tabSelected="1" zoomScale="90" zoomScaleNormal="90" workbookViewId="0"/>
  </sheetViews>
  <sheetFormatPr defaultColWidth="8.85546875" defaultRowHeight="14.25" x14ac:dyDescent="0.2"/>
  <cols>
    <col min="1" max="1" width="1.85546875" style="34" customWidth="1"/>
    <col min="2" max="8" width="8.85546875" style="34"/>
    <col min="9" max="9" width="9.7109375" style="34" customWidth="1"/>
    <col min="10" max="14" width="8.85546875" style="34"/>
    <col min="15" max="15" width="11.28515625" style="34" customWidth="1"/>
    <col min="16" max="16384" width="8.85546875" style="34"/>
  </cols>
  <sheetData>
    <row r="6" spans="2:15" ht="14.1" thickBot="1" x14ac:dyDescent="0.3">
      <c r="B6" s="35" t="s">
        <v>61</v>
      </c>
      <c r="C6" s="36"/>
      <c r="D6" s="36"/>
      <c r="E6" s="36"/>
      <c r="F6" s="36"/>
      <c r="G6" s="36"/>
      <c r="H6" s="36"/>
      <c r="I6" s="36"/>
      <c r="J6" s="37"/>
      <c r="K6" s="37"/>
      <c r="L6" s="37"/>
      <c r="M6" s="37"/>
      <c r="N6" s="37"/>
      <c r="O6" s="38"/>
    </row>
    <row r="7" spans="2:15" ht="13.5" x14ac:dyDescent="0.25">
      <c r="B7" s="39"/>
      <c r="C7" s="39"/>
      <c r="D7" s="39"/>
      <c r="E7" s="39"/>
      <c r="F7" s="39"/>
      <c r="G7" s="39"/>
      <c r="H7" s="39"/>
      <c r="I7" s="39"/>
      <c r="J7" s="39"/>
      <c r="K7" s="39"/>
      <c r="L7" s="39"/>
      <c r="M7" s="39"/>
      <c r="N7" s="39"/>
      <c r="O7" s="39"/>
    </row>
    <row r="8" spans="2:15" ht="15" x14ac:dyDescent="0.3">
      <c r="B8" s="43" t="s">
        <v>62</v>
      </c>
      <c r="C8" s="39"/>
      <c r="D8" s="39"/>
      <c r="E8" s="39"/>
      <c r="F8" s="39"/>
      <c r="G8" s="39"/>
      <c r="H8" s="39"/>
      <c r="I8" s="39"/>
      <c r="J8" s="39"/>
      <c r="K8" s="39"/>
      <c r="L8" s="39"/>
      <c r="M8" s="39"/>
      <c r="N8" s="39"/>
      <c r="O8" s="39"/>
    </row>
    <row r="9" spans="2:15" x14ac:dyDescent="0.2">
      <c r="B9" s="39" t="s">
        <v>81</v>
      </c>
      <c r="C9" s="39"/>
      <c r="D9" s="39"/>
      <c r="E9" s="39"/>
      <c r="F9" s="39"/>
      <c r="G9" s="39"/>
      <c r="H9" s="39"/>
      <c r="I9" s="39"/>
      <c r="J9" s="39"/>
      <c r="K9" s="39"/>
      <c r="L9" s="39"/>
      <c r="M9" s="39"/>
      <c r="N9" s="39"/>
      <c r="O9" s="39"/>
    </row>
    <row r="10" spans="2:15" ht="13.5" x14ac:dyDescent="0.25">
      <c r="B10" s="39" t="s">
        <v>65</v>
      </c>
      <c r="C10" s="39"/>
      <c r="D10" s="39"/>
      <c r="E10" s="39"/>
      <c r="F10" s="39"/>
      <c r="G10" s="39"/>
      <c r="H10" s="39"/>
      <c r="I10" s="39"/>
      <c r="J10" s="39"/>
      <c r="K10" s="39"/>
      <c r="L10" s="39"/>
      <c r="M10" s="39"/>
      <c r="N10" s="39"/>
      <c r="O10" s="39"/>
    </row>
    <row r="11" spans="2:15" ht="13.5" x14ac:dyDescent="0.25">
      <c r="B11" s="39" t="s">
        <v>79</v>
      </c>
      <c r="C11" s="39"/>
      <c r="D11" s="39"/>
      <c r="E11" s="39"/>
      <c r="F11" s="39"/>
      <c r="G11" s="39"/>
      <c r="H11" s="39"/>
      <c r="I11" s="39"/>
      <c r="J11" s="39"/>
      <c r="K11" s="39"/>
      <c r="L11" s="39"/>
      <c r="M11" s="39"/>
      <c r="N11" s="39"/>
      <c r="O11" s="39"/>
    </row>
    <row r="12" spans="2:15" x14ac:dyDescent="0.2">
      <c r="B12" s="39" t="s">
        <v>64</v>
      </c>
      <c r="C12" s="39"/>
      <c r="D12" s="39"/>
      <c r="E12" s="39"/>
      <c r="F12" s="39"/>
      <c r="G12" s="39"/>
      <c r="H12" s="39"/>
      <c r="I12" s="39"/>
      <c r="J12" s="39"/>
      <c r="K12" s="39"/>
      <c r="L12" s="39"/>
      <c r="M12" s="39"/>
      <c r="N12" s="39"/>
      <c r="O12" s="39"/>
    </row>
    <row r="13" spans="2:15" ht="13.5" x14ac:dyDescent="0.25">
      <c r="B13" s="39"/>
      <c r="C13" s="39"/>
      <c r="D13" s="39"/>
      <c r="E13" s="39"/>
      <c r="F13" s="39"/>
      <c r="G13" s="39"/>
      <c r="H13" s="39"/>
      <c r="I13" s="39"/>
      <c r="J13" s="39"/>
      <c r="K13" s="39"/>
      <c r="L13" s="39"/>
      <c r="M13" s="39"/>
      <c r="N13" s="39"/>
      <c r="O13" s="39"/>
    </row>
    <row r="14" spans="2:15" ht="13.5" x14ac:dyDescent="0.25">
      <c r="B14" s="39"/>
      <c r="C14" s="39"/>
      <c r="D14" s="39"/>
      <c r="E14" s="39"/>
      <c r="F14" s="39"/>
      <c r="G14" s="39"/>
      <c r="H14" s="39"/>
      <c r="I14" s="39"/>
      <c r="J14" s="39"/>
      <c r="K14" s="39"/>
      <c r="L14" s="39"/>
      <c r="M14" s="39"/>
      <c r="N14" s="39"/>
      <c r="O14" s="39"/>
    </row>
    <row r="15" spans="2:15" ht="13.5" x14ac:dyDescent="0.25">
      <c r="B15" s="39"/>
      <c r="C15" s="39"/>
      <c r="D15" s="39"/>
      <c r="E15" s="39"/>
      <c r="F15" s="39"/>
      <c r="G15" s="39"/>
      <c r="H15" s="39"/>
      <c r="I15" s="39"/>
      <c r="J15" s="39"/>
      <c r="K15" s="39"/>
      <c r="L15" s="39"/>
      <c r="M15" s="39"/>
      <c r="N15" s="39"/>
      <c r="O15" s="39"/>
    </row>
    <row r="16" spans="2:15" ht="15" x14ac:dyDescent="0.3">
      <c r="B16" s="43" t="s">
        <v>66</v>
      </c>
      <c r="C16" s="39"/>
      <c r="D16" s="39"/>
      <c r="E16" s="39"/>
      <c r="F16" s="39"/>
      <c r="G16" s="39"/>
      <c r="H16" s="39"/>
      <c r="I16" s="39"/>
      <c r="J16" s="39"/>
      <c r="K16" s="39"/>
      <c r="L16" s="39"/>
      <c r="M16" s="39"/>
      <c r="N16" s="39"/>
      <c r="O16" s="39"/>
    </row>
    <row r="17" spans="2:15" ht="13.5" x14ac:dyDescent="0.25">
      <c r="B17" s="39" t="s">
        <v>67</v>
      </c>
      <c r="C17" s="39"/>
      <c r="D17" s="39"/>
      <c r="E17" s="39"/>
      <c r="F17" s="39"/>
      <c r="G17" s="39"/>
      <c r="H17" s="39"/>
      <c r="I17" s="39"/>
      <c r="J17" s="39"/>
      <c r="K17" s="39"/>
      <c r="L17" s="39"/>
      <c r="M17" s="39"/>
      <c r="N17" s="39"/>
      <c r="O17" s="39"/>
    </row>
    <row r="18" spans="2:15" ht="13.5" x14ac:dyDescent="0.25">
      <c r="B18" s="39" t="s">
        <v>75</v>
      </c>
      <c r="C18" s="39"/>
      <c r="D18" s="39"/>
      <c r="E18" s="39"/>
      <c r="F18" s="39"/>
      <c r="G18" s="39"/>
      <c r="H18" s="39"/>
      <c r="I18" s="39"/>
      <c r="J18" s="39"/>
      <c r="K18" s="39"/>
      <c r="L18" s="39"/>
      <c r="M18" s="39"/>
      <c r="N18" s="39"/>
      <c r="O18" s="39"/>
    </row>
    <row r="19" spans="2:15" x14ac:dyDescent="0.2">
      <c r="B19" s="39" t="s">
        <v>76</v>
      </c>
      <c r="C19" s="39"/>
      <c r="D19" s="39"/>
      <c r="E19" s="39"/>
      <c r="F19" s="39"/>
      <c r="G19" s="39"/>
      <c r="H19" s="39"/>
      <c r="I19" s="39"/>
      <c r="J19" s="39"/>
      <c r="K19" s="39"/>
      <c r="L19" s="39"/>
      <c r="M19" s="39"/>
      <c r="N19" s="39"/>
      <c r="O19" s="39"/>
    </row>
    <row r="20" spans="2:15" ht="13.5" x14ac:dyDescent="0.25">
      <c r="B20" s="39" t="s">
        <v>74</v>
      </c>
      <c r="C20" s="39"/>
      <c r="D20" s="39"/>
      <c r="E20" s="39"/>
      <c r="F20" s="39"/>
      <c r="G20" s="39"/>
      <c r="H20" s="39"/>
      <c r="I20" s="39"/>
      <c r="J20" s="39"/>
      <c r="K20" s="39"/>
      <c r="L20" s="39"/>
      <c r="M20" s="39"/>
      <c r="N20" s="39"/>
      <c r="O20" s="39"/>
    </row>
    <row r="21" spans="2:15" ht="13.5" x14ac:dyDescent="0.25">
      <c r="B21" s="39" t="s">
        <v>77</v>
      </c>
      <c r="C21" s="39"/>
      <c r="D21" s="39"/>
      <c r="E21" s="39"/>
      <c r="F21" s="39"/>
      <c r="G21" s="39"/>
      <c r="H21" s="39"/>
      <c r="I21" s="39"/>
      <c r="J21" s="39"/>
      <c r="K21" s="39"/>
      <c r="L21" s="39"/>
      <c r="M21" s="39"/>
      <c r="N21" s="39"/>
      <c r="O21" s="39"/>
    </row>
    <row r="22" spans="2:15" ht="13.5" x14ac:dyDescent="0.25">
      <c r="B22" s="39" t="s">
        <v>78</v>
      </c>
      <c r="C22" s="39"/>
      <c r="D22" s="39"/>
      <c r="E22" s="39"/>
      <c r="F22" s="39"/>
      <c r="G22" s="39"/>
      <c r="H22" s="39"/>
      <c r="I22" s="39"/>
      <c r="J22" s="39"/>
      <c r="K22" s="39"/>
      <c r="L22" s="39"/>
      <c r="M22" s="39"/>
      <c r="N22" s="39"/>
      <c r="O22" s="39"/>
    </row>
    <row r="23" spans="2:15" ht="13.5" x14ac:dyDescent="0.25">
      <c r="B23" s="39"/>
      <c r="C23" s="39"/>
      <c r="D23" s="39"/>
      <c r="E23" s="39"/>
      <c r="F23" s="39"/>
      <c r="G23" s="39"/>
      <c r="H23" s="39"/>
      <c r="I23" s="39"/>
      <c r="J23" s="39"/>
      <c r="K23" s="39"/>
      <c r="L23" s="39"/>
      <c r="M23" s="39"/>
      <c r="N23" s="39"/>
      <c r="O23" s="39"/>
    </row>
    <row r="24" spans="2:15" x14ac:dyDescent="0.2">
      <c r="C24" s="39"/>
      <c r="D24" s="39"/>
      <c r="E24" s="39"/>
      <c r="F24" s="39"/>
      <c r="G24" s="39"/>
      <c r="H24" s="39"/>
      <c r="I24" s="39"/>
      <c r="J24" s="39"/>
      <c r="K24" s="39"/>
      <c r="L24" s="39"/>
      <c r="M24" s="39"/>
      <c r="N24" s="39"/>
      <c r="O24" s="39"/>
    </row>
    <row r="25" spans="2:15" ht="15.75" x14ac:dyDescent="0.25">
      <c r="B25" s="43" t="s">
        <v>44</v>
      </c>
      <c r="C25" s="39"/>
      <c r="D25" s="39"/>
      <c r="E25" s="39"/>
      <c r="F25" s="39"/>
      <c r="G25" s="39"/>
      <c r="H25" s="39"/>
      <c r="I25" s="39"/>
      <c r="J25" s="39"/>
      <c r="K25" s="39"/>
      <c r="L25" s="39"/>
      <c r="M25" s="39"/>
      <c r="N25" s="39"/>
      <c r="O25" s="39"/>
    </row>
    <row r="26" spans="2:15" x14ac:dyDescent="0.2">
      <c r="B26" s="39" t="s">
        <v>90</v>
      </c>
      <c r="C26" s="39"/>
      <c r="D26" s="39"/>
      <c r="E26" s="39"/>
      <c r="F26" s="39"/>
      <c r="G26" s="39"/>
      <c r="H26" s="39"/>
      <c r="I26" s="39"/>
      <c r="J26" s="39"/>
      <c r="K26" s="39"/>
      <c r="L26" s="39"/>
      <c r="M26" s="39"/>
      <c r="N26" s="39"/>
      <c r="O26" s="39"/>
    </row>
    <row r="27" spans="2:15" x14ac:dyDescent="0.2">
      <c r="B27" s="39"/>
      <c r="C27" s="39"/>
      <c r="D27" s="39"/>
      <c r="E27" s="39"/>
      <c r="F27" s="39"/>
      <c r="G27" s="39"/>
      <c r="H27" s="39"/>
      <c r="I27" s="39"/>
      <c r="J27" s="39"/>
      <c r="K27" s="39"/>
      <c r="L27" s="39"/>
      <c r="M27" s="39"/>
      <c r="N27" s="39"/>
      <c r="O27" s="39"/>
    </row>
    <row r="28" spans="2:15" x14ac:dyDescent="0.2">
      <c r="B28" s="39"/>
      <c r="C28" s="39"/>
      <c r="D28" s="39"/>
      <c r="E28" s="39"/>
      <c r="F28" s="39"/>
      <c r="G28" s="39"/>
      <c r="H28" s="39"/>
      <c r="I28" s="39"/>
      <c r="J28" s="39"/>
      <c r="K28" s="39"/>
      <c r="L28" s="39"/>
      <c r="M28" s="39"/>
      <c r="N28" s="39"/>
      <c r="O28" s="39"/>
    </row>
    <row r="29" spans="2:15" ht="15.75" x14ac:dyDescent="0.25">
      <c r="B29" s="43" t="s">
        <v>42</v>
      </c>
      <c r="C29" s="39"/>
      <c r="D29" s="39"/>
      <c r="E29" s="39"/>
      <c r="F29" s="39"/>
      <c r="G29" s="39"/>
      <c r="H29" s="39"/>
      <c r="I29" s="39"/>
      <c r="J29" s="39"/>
      <c r="K29" s="39"/>
      <c r="L29" s="42"/>
      <c r="M29" s="39"/>
      <c r="N29" s="39"/>
      <c r="O29" s="39"/>
    </row>
    <row r="30" spans="2:15" ht="15.75" x14ac:dyDescent="0.2">
      <c r="B30" s="113" t="s">
        <v>153</v>
      </c>
      <c r="C30" s="39"/>
      <c r="D30" s="39"/>
      <c r="E30" s="39"/>
      <c r="F30" s="39"/>
      <c r="G30" s="39"/>
      <c r="H30" s="39"/>
      <c r="I30" s="39"/>
      <c r="J30" s="39"/>
      <c r="K30" s="39"/>
      <c r="L30" s="42"/>
      <c r="M30" s="39"/>
      <c r="N30" s="39"/>
      <c r="O30" s="39"/>
    </row>
    <row r="31" spans="2:15" ht="15.75" x14ac:dyDescent="0.2">
      <c r="B31" s="40" t="s">
        <v>57</v>
      </c>
      <c r="C31" s="39"/>
      <c r="D31" s="39"/>
      <c r="E31" s="39"/>
      <c r="F31" s="39"/>
      <c r="G31" s="39"/>
      <c r="H31" s="39"/>
      <c r="I31" s="39"/>
      <c r="J31" s="39"/>
      <c r="K31" s="39"/>
      <c r="L31" s="42"/>
      <c r="M31" s="39"/>
      <c r="N31" s="39"/>
      <c r="O31" s="39"/>
    </row>
    <row r="32" spans="2:15" ht="15.75" x14ac:dyDescent="0.2">
      <c r="B32" s="40" t="s">
        <v>58</v>
      </c>
      <c r="C32" s="39"/>
      <c r="D32" s="39"/>
      <c r="E32" s="39"/>
      <c r="F32" s="39"/>
      <c r="G32" s="39"/>
      <c r="H32" s="39"/>
      <c r="I32" s="39"/>
      <c r="J32" s="39"/>
      <c r="K32" s="39"/>
      <c r="L32" s="42"/>
      <c r="M32" s="39"/>
      <c r="N32" s="39"/>
      <c r="O32" s="39"/>
    </row>
    <row r="33" spans="2:15" ht="15.75" x14ac:dyDescent="0.2">
      <c r="B33" s="40" t="s">
        <v>59</v>
      </c>
      <c r="C33" s="39"/>
      <c r="D33" s="39"/>
      <c r="E33" s="39"/>
      <c r="F33" s="39"/>
      <c r="G33" s="39"/>
      <c r="H33" s="39"/>
      <c r="I33" s="39"/>
      <c r="J33" s="39"/>
      <c r="K33" s="39"/>
      <c r="L33" s="42"/>
      <c r="M33" s="39"/>
      <c r="N33" s="39"/>
      <c r="O33" s="39"/>
    </row>
    <row r="34" spans="2:15" ht="15.75" x14ac:dyDescent="0.2">
      <c r="B34" s="40"/>
      <c r="C34" s="39"/>
      <c r="D34" s="39"/>
      <c r="E34" s="39"/>
      <c r="F34" s="39"/>
      <c r="G34" s="39"/>
      <c r="H34" s="39"/>
      <c r="I34" s="39"/>
      <c r="J34" s="39"/>
      <c r="K34" s="39"/>
      <c r="L34" s="42"/>
      <c r="M34" s="39"/>
      <c r="N34" s="39"/>
      <c r="O34" s="39"/>
    </row>
    <row r="35" spans="2:15" ht="15.75" x14ac:dyDescent="0.2">
      <c r="B35" s="112" t="s">
        <v>60</v>
      </c>
      <c r="C35" s="39"/>
      <c r="D35" s="39"/>
      <c r="E35" s="39"/>
      <c r="F35" s="39"/>
      <c r="G35" s="39"/>
      <c r="H35" s="39"/>
      <c r="I35" s="39"/>
      <c r="J35" s="39"/>
      <c r="K35" s="39"/>
      <c r="L35" s="42"/>
      <c r="M35" s="39"/>
      <c r="N35" s="39"/>
      <c r="O35" s="39"/>
    </row>
    <row r="36" spans="2:15" ht="15.75" x14ac:dyDescent="0.2">
      <c r="B36" s="40" t="s">
        <v>148</v>
      </c>
      <c r="C36" s="39"/>
      <c r="D36" s="39"/>
      <c r="E36" s="39"/>
      <c r="F36" s="39"/>
      <c r="G36" s="39"/>
      <c r="H36" s="39"/>
      <c r="I36" s="39"/>
      <c r="J36" s="39"/>
      <c r="K36" s="39"/>
      <c r="L36" s="42"/>
      <c r="M36" s="39"/>
      <c r="N36" s="39"/>
      <c r="O36" s="39"/>
    </row>
    <row r="37" spans="2:15" ht="15.75" x14ac:dyDescent="0.2">
      <c r="B37" s="39" t="s">
        <v>150</v>
      </c>
      <c r="C37" s="39"/>
      <c r="D37" s="39"/>
      <c r="E37" s="39"/>
      <c r="F37" s="39"/>
      <c r="G37" s="39"/>
      <c r="H37" s="39"/>
      <c r="I37" s="39"/>
      <c r="J37" s="39"/>
      <c r="K37" s="39"/>
      <c r="L37" s="42"/>
      <c r="M37" s="39"/>
      <c r="N37" s="39"/>
      <c r="O37" s="39"/>
    </row>
    <row r="38" spans="2:15" ht="15.75" x14ac:dyDescent="0.2">
      <c r="B38" s="111" t="s">
        <v>152</v>
      </c>
      <c r="C38" s="39"/>
      <c r="D38" s="40"/>
      <c r="E38" s="39"/>
      <c r="F38" s="39"/>
      <c r="G38" s="39"/>
      <c r="H38" s="39"/>
      <c r="I38" s="39"/>
      <c r="J38" s="39"/>
      <c r="K38" s="39"/>
      <c r="L38" s="42"/>
      <c r="M38" s="39"/>
      <c r="N38" s="39"/>
      <c r="O38" s="39"/>
    </row>
    <row r="39" spans="2:15" ht="15.75" x14ac:dyDescent="0.2">
      <c r="B39" s="111" t="s">
        <v>187</v>
      </c>
      <c r="D39" s="40"/>
      <c r="E39" s="39"/>
      <c r="F39" s="39"/>
      <c r="G39" s="39"/>
      <c r="H39" s="39"/>
      <c r="I39" s="39"/>
      <c r="J39" s="39"/>
      <c r="K39" s="39"/>
      <c r="L39" s="42"/>
      <c r="M39" s="39"/>
      <c r="N39" s="39"/>
      <c r="O39" s="39"/>
    </row>
    <row r="40" spans="2:15" ht="15.75" x14ac:dyDescent="0.2">
      <c r="B40" s="39" t="s">
        <v>151</v>
      </c>
      <c r="D40" s="39"/>
      <c r="E40" s="39"/>
      <c r="F40" s="39"/>
      <c r="G40" s="39"/>
      <c r="H40" s="39"/>
      <c r="I40" s="39"/>
      <c r="J40" s="39"/>
      <c r="K40" s="39"/>
      <c r="L40" s="42"/>
      <c r="M40" s="39"/>
      <c r="N40" s="39"/>
      <c r="O40" s="39"/>
    </row>
    <row r="41" spans="2:15" ht="15.75" x14ac:dyDescent="0.2">
      <c r="B41" s="39"/>
      <c r="C41" s="39" t="s">
        <v>149</v>
      </c>
      <c r="D41" s="39"/>
      <c r="E41" s="39"/>
      <c r="F41" s="39"/>
      <c r="G41" s="39"/>
      <c r="H41" s="39"/>
      <c r="I41" s="39"/>
      <c r="J41" s="39"/>
      <c r="K41" s="39"/>
      <c r="L41" s="42"/>
      <c r="M41" s="39"/>
      <c r="N41" s="39"/>
      <c r="O41" s="39"/>
    </row>
    <row r="42" spans="2:15" ht="15.75" x14ac:dyDescent="0.2">
      <c r="B42" s="39"/>
      <c r="C42" s="39" t="s">
        <v>63</v>
      </c>
      <c r="D42" s="39"/>
      <c r="E42" s="39"/>
      <c r="F42" s="39"/>
      <c r="G42" s="39"/>
      <c r="H42" s="39"/>
      <c r="I42" s="39"/>
      <c r="J42" s="39"/>
      <c r="K42" s="39"/>
      <c r="L42" s="42"/>
      <c r="M42" s="39"/>
      <c r="N42" s="39"/>
      <c r="O42" s="39"/>
    </row>
    <row r="43" spans="2:15" ht="15.75" x14ac:dyDescent="0.2">
      <c r="B43" s="39"/>
      <c r="C43" s="39" t="s">
        <v>80</v>
      </c>
      <c r="D43" s="39"/>
      <c r="E43" s="39"/>
      <c r="F43" s="39"/>
      <c r="G43" s="39"/>
      <c r="H43" s="39"/>
      <c r="I43" s="39"/>
      <c r="J43" s="39"/>
      <c r="K43" s="39"/>
      <c r="L43" s="42"/>
      <c r="M43" s="39"/>
      <c r="N43" s="39"/>
      <c r="O43" s="39"/>
    </row>
    <row r="44" spans="2:15" ht="15.75" x14ac:dyDescent="0.2">
      <c r="B44" s="39"/>
      <c r="C44" s="39"/>
      <c r="D44" s="39"/>
      <c r="E44" s="39"/>
      <c r="F44" s="39"/>
      <c r="G44" s="39"/>
      <c r="H44" s="39"/>
      <c r="I44" s="39"/>
      <c r="J44" s="39"/>
      <c r="K44" s="39"/>
      <c r="L44" s="42"/>
      <c r="M44" s="39"/>
      <c r="N44" s="39"/>
      <c r="O44" s="39"/>
    </row>
    <row r="45" spans="2:15" ht="15" thickBot="1" x14ac:dyDescent="0.25">
      <c r="K45" s="152"/>
    </row>
    <row r="46" spans="2:15" x14ac:dyDescent="0.2">
      <c r="B46" s="105" t="s">
        <v>189</v>
      </c>
      <c r="C46" s="106"/>
      <c r="D46" s="106"/>
      <c r="E46" s="106"/>
      <c r="F46" s="106"/>
      <c r="G46" s="106"/>
      <c r="H46" s="106"/>
      <c r="I46" s="107"/>
      <c r="J46" s="152"/>
      <c r="K46" s="152"/>
    </row>
    <row r="47" spans="2:15" ht="15" thickBot="1" x14ac:dyDescent="0.25">
      <c r="B47" s="108" t="s">
        <v>188</v>
      </c>
      <c r="C47" s="109"/>
      <c r="D47" s="109"/>
      <c r="E47" s="109"/>
      <c r="F47" s="109"/>
      <c r="G47" s="109"/>
      <c r="H47" s="109"/>
      <c r="I47" s="110"/>
      <c r="J47" s="104"/>
      <c r="K47" s="104"/>
      <c r="L47" s="41"/>
      <c r="M47" s="41"/>
      <c r="N47" s="41"/>
      <c r="O47" s="41"/>
    </row>
    <row r="48" spans="2:15" x14ac:dyDescent="0.2">
      <c r="B48" s="41"/>
      <c r="C48" s="41"/>
      <c r="D48" s="41"/>
      <c r="E48" s="41"/>
      <c r="F48" s="41"/>
      <c r="G48" s="41"/>
      <c r="H48" s="41"/>
      <c r="I48" s="41"/>
      <c r="J48" s="41"/>
      <c r="K48" s="104"/>
      <c r="L48" s="41"/>
      <c r="M48" s="41"/>
      <c r="N48" s="41"/>
      <c r="O48" s="41"/>
    </row>
    <row r="49" spans="2:15" x14ac:dyDescent="0.2">
      <c r="B49" s="41"/>
      <c r="C49" s="41"/>
      <c r="D49" s="41"/>
      <c r="E49" s="41"/>
      <c r="F49" s="41"/>
      <c r="G49" s="41"/>
      <c r="H49" s="41"/>
      <c r="I49" s="41"/>
      <c r="J49" s="41"/>
      <c r="K49" s="41"/>
      <c r="L49" s="41"/>
      <c r="M49" s="41"/>
      <c r="N49" s="41"/>
      <c r="O49" s="41"/>
    </row>
    <row r="50" spans="2:15" x14ac:dyDescent="0.2">
      <c r="B50" s="41"/>
      <c r="C50" s="41"/>
      <c r="D50" s="41"/>
      <c r="E50" s="41"/>
      <c r="F50" s="41"/>
      <c r="G50" s="41"/>
      <c r="H50" s="41"/>
      <c r="I50" s="41"/>
      <c r="J50" s="41"/>
      <c r="K50" s="41"/>
      <c r="L50" s="41"/>
      <c r="M50" s="41"/>
      <c r="N50" s="41"/>
      <c r="O50" s="41"/>
    </row>
  </sheetData>
  <pageMargins left="0.25" right="0.25" top="0.5" bottom="0.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51"/>
  <sheetViews>
    <sheetView showGridLines="0" topLeftCell="A22" zoomScale="90" zoomScaleNormal="90" workbookViewId="0">
      <selection activeCell="C8" sqref="C8"/>
    </sheetView>
  </sheetViews>
  <sheetFormatPr defaultColWidth="8.85546875" defaultRowHeight="12.75" x14ac:dyDescent="0.2"/>
  <cols>
    <col min="1" max="1" width="4.140625" style="33" customWidth="1"/>
    <col min="2" max="2" width="17.42578125" style="33" bestFit="1" customWidth="1"/>
    <col min="3" max="3" width="16.42578125" style="33" bestFit="1" customWidth="1"/>
    <col min="4" max="4" width="11.140625" style="33" bestFit="1" customWidth="1"/>
    <col min="5" max="6" width="16.42578125" style="33" bestFit="1" customWidth="1"/>
    <col min="7" max="8" width="12.7109375" style="33" bestFit="1" customWidth="1"/>
    <col min="9" max="9" width="4.7109375" style="33" customWidth="1"/>
    <col min="10" max="10" width="33.42578125" style="33" bestFit="1" customWidth="1"/>
    <col min="11" max="11" width="16.42578125" style="33" bestFit="1" customWidth="1"/>
    <col min="12" max="12" width="11.140625" style="33" bestFit="1" customWidth="1"/>
    <col min="13" max="14" width="16.42578125" style="33" bestFit="1" customWidth="1"/>
    <col min="15" max="15" width="12.7109375" style="62" bestFit="1" customWidth="1"/>
    <col min="16" max="16" width="11.140625" style="62" bestFit="1" customWidth="1"/>
    <col min="17" max="17" width="12.7109375" style="62" bestFit="1" customWidth="1"/>
    <col min="18" max="18" width="7" style="33" bestFit="1" customWidth="1"/>
    <col min="19" max="19" width="6.85546875" style="33" bestFit="1" customWidth="1"/>
    <col min="20" max="21" width="12.42578125" style="33" bestFit="1" customWidth="1"/>
    <col min="22" max="22" width="7" style="33" bestFit="1" customWidth="1"/>
    <col min="23" max="23" width="6.85546875" style="33" bestFit="1" customWidth="1"/>
    <col min="24" max="25" width="12.42578125" style="33" bestFit="1" customWidth="1"/>
    <col min="26" max="26" width="5.85546875" style="33" bestFit="1" customWidth="1"/>
    <col min="27" max="27" width="6.85546875" style="33" bestFit="1" customWidth="1"/>
    <col min="28" max="29" width="12.42578125" style="33" bestFit="1" customWidth="1"/>
    <col min="30" max="30" width="7" style="33" bestFit="1" customWidth="1"/>
    <col min="31" max="31" width="6.85546875" style="33" bestFit="1" customWidth="1"/>
    <col min="32" max="36" width="17.42578125" style="33" bestFit="1" customWidth="1"/>
    <col min="37" max="16384" width="8.85546875" style="33"/>
  </cols>
  <sheetData>
    <row r="1" spans="2:17" ht="4.9000000000000004" customHeight="1" x14ac:dyDescent="0.25"/>
    <row r="2" spans="2:17" ht="18.75" customHeight="1" x14ac:dyDescent="0.25">
      <c r="B2" s="8" t="s">
        <v>28</v>
      </c>
    </row>
    <row r="3" spans="2:17" ht="4.3499999999999996" customHeight="1" x14ac:dyDescent="0.25">
      <c r="B3" s="8"/>
    </row>
    <row r="4" spans="2:17" ht="13.5" x14ac:dyDescent="0.25">
      <c r="B4" s="153" t="s">
        <v>56</v>
      </c>
      <c r="C4" s="153"/>
    </row>
    <row r="5" spans="2:17" ht="14.1" x14ac:dyDescent="0.3">
      <c r="B5" s="32" t="s">
        <v>52</v>
      </c>
      <c r="C5" s="32"/>
      <c r="K5"/>
      <c r="L5" s="60" t="s">
        <v>89</v>
      </c>
      <c r="M5"/>
      <c r="N5"/>
      <c r="O5"/>
      <c r="P5"/>
      <c r="Q5"/>
    </row>
    <row r="6" spans="2:17" ht="14.1" x14ac:dyDescent="0.3">
      <c r="B6" s="32" t="s">
        <v>53</v>
      </c>
      <c r="C6" s="32"/>
      <c r="K6" s="60" t="s">
        <v>8</v>
      </c>
      <c r="L6" s="64" t="s">
        <v>84</v>
      </c>
      <c r="M6" s="64" t="s">
        <v>82</v>
      </c>
      <c r="N6" s="64" t="s">
        <v>83</v>
      </c>
      <c r="O6" s="64" t="s">
        <v>85</v>
      </c>
      <c r="P6" s="64" t="s">
        <v>86</v>
      </c>
      <c r="Q6" s="2" t="s">
        <v>87</v>
      </c>
    </row>
    <row r="7" spans="2:17" ht="14.1" x14ac:dyDescent="0.3">
      <c r="B7" s="32" t="s">
        <v>54</v>
      </c>
      <c r="C7" s="32"/>
      <c r="K7" s="7" t="s">
        <v>18</v>
      </c>
      <c r="L7" s="61">
        <v>70000</v>
      </c>
      <c r="M7" s="61">
        <v>250000</v>
      </c>
      <c r="N7" s="61">
        <v>350000</v>
      </c>
      <c r="O7" s="61">
        <v>100000</v>
      </c>
      <c r="P7" s="61">
        <v>180000</v>
      </c>
      <c r="Q7" s="61">
        <v>950000</v>
      </c>
    </row>
    <row r="8" spans="2:17" ht="14.1" x14ac:dyDescent="0.3">
      <c r="B8" s="32" t="s">
        <v>70</v>
      </c>
      <c r="C8" s="54" t="s">
        <v>69</v>
      </c>
      <c r="K8" s="7" t="s">
        <v>21</v>
      </c>
      <c r="L8" s="61">
        <v>40000</v>
      </c>
      <c r="M8" s="61">
        <v>30000</v>
      </c>
      <c r="N8" s="61">
        <v>30000</v>
      </c>
      <c r="O8" s="61">
        <v>50000</v>
      </c>
      <c r="P8" s="61">
        <v>50000</v>
      </c>
      <c r="Q8" s="61">
        <v>200000</v>
      </c>
    </row>
    <row r="9" spans="2:17" ht="14.1" x14ac:dyDescent="0.3">
      <c r="B9" s="32" t="s">
        <v>55</v>
      </c>
      <c r="C9" s="32"/>
      <c r="K9" s="7" t="s">
        <v>22</v>
      </c>
      <c r="L9" s="61">
        <v>20000</v>
      </c>
      <c r="M9" s="61">
        <v>30000</v>
      </c>
      <c r="N9" s="61">
        <v>40000</v>
      </c>
      <c r="O9" s="61">
        <v>60000</v>
      </c>
      <c r="P9" s="61">
        <v>50000</v>
      </c>
      <c r="Q9" s="61">
        <v>200000</v>
      </c>
    </row>
    <row r="10" spans="2:17" ht="14.1" x14ac:dyDescent="0.3">
      <c r="K10" s="7" t="s">
        <v>42</v>
      </c>
      <c r="L10" s="61">
        <v>30000</v>
      </c>
      <c r="M10" s="61">
        <v>40000</v>
      </c>
      <c r="N10" s="61">
        <v>40000</v>
      </c>
      <c r="O10" s="61">
        <v>30000</v>
      </c>
      <c r="P10" s="61">
        <v>10000</v>
      </c>
      <c r="Q10" s="61">
        <v>150000</v>
      </c>
    </row>
    <row r="11" spans="2:17" ht="14.1" x14ac:dyDescent="0.3">
      <c r="K11" s="7" t="s">
        <v>30</v>
      </c>
      <c r="L11" s="61"/>
      <c r="M11" s="61"/>
      <c r="N11" s="61"/>
      <c r="O11" s="61"/>
      <c r="P11" s="61"/>
      <c r="Q11" s="61">
        <v>0</v>
      </c>
    </row>
    <row r="12" spans="2:17" ht="14.1" x14ac:dyDescent="0.3">
      <c r="K12" s="7" t="s">
        <v>31</v>
      </c>
      <c r="L12" s="61">
        <v>160000</v>
      </c>
      <c r="M12" s="61">
        <v>350000</v>
      </c>
      <c r="N12" s="61">
        <v>460000</v>
      </c>
      <c r="O12" s="61">
        <v>240000</v>
      </c>
      <c r="P12" s="61">
        <v>290000</v>
      </c>
      <c r="Q12" s="61">
        <v>1500000</v>
      </c>
    </row>
    <row r="15" spans="2:17" ht="14.1" x14ac:dyDescent="0.3">
      <c r="N15"/>
      <c r="O15" s="63"/>
      <c r="P15" s="63"/>
    </row>
    <row r="16" spans="2:17" ht="14.1" x14ac:dyDescent="0.3">
      <c r="N16"/>
      <c r="O16" s="63"/>
      <c r="P16" s="63"/>
    </row>
    <row r="17" spans="2:36" ht="14.1" x14ac:dyDescent="0.3">
      <c r="B17" s="60" t="s">
        <v>7</v>
      </c>
      <c r="C17" s="7" t="s">
        <v>88</v>
      </c>
      <c r="J17" s="60" t="s">
        <v>8</v>
      </c>
      <c r="K17" s="7" t="s">
        <v>88</v>
      </c>
      <c r="N17"/>
      <c r="O17" s="63"/>
      <c r="P17" s="63"/>
    </row>
    <row r="18" spans="2:36" ht="14.1" x14ac:dyDescent="0.3">
      <c r="N18"/>
      <c r="O18" s="63"/>
      <c r="P18" s="63"/>
    </row>
    <row r="19" spans="2:36" ht="14.1" x14ac:dyDescent="0.3">
      <c r="B19" s="60" t="s">
        <v>34</v>
      </c>
      <c r="C19" s="60" t="s">
        <v>23</v>
      </c>
      <c r="D19"/>
      <c r="E19"/>
      <c r="F19"/>
      <c r="G19"/>
      <c r="H19"/>
      <c r="J19" s="60" t="s">
        <v>34</v>
      </c>
      <c r="K19" s="60" t="s">
        <v>23</v>
      </c>
      <c r="L19"/>
      <c r="M19"/>
      <c r="N19"/>
      <c r="O19"/>
      <c r="P19"/>
      <c r="R19"/>
      <c r="S19"/>
      <c r="T19"/>
      <c r="U19"/>
      <c r="V19"/>
      <c r="W19"/>
      <c r="X19"/>
      <c r="Y19"/>
      <c r="Z19"/>
      <c r="AA19"/>
      <c r="AB19"/>
      <c r="AC19"/>
      <c r="AD19"/>
      <c r="AE19"/>
      <c r="AF19"/>
      <c r="AG19"/>
      <c r="AH19"/>
      <c r="AI19"/>
      <c r="AJ19"/>
    </row>
    <row r="20" spans="2:36" ht="14.1" x14ac:dyDescent="0.3">
      <c r="B20" s="60" t="s">
        <v>8</v>
      </c>
      <c r="C20" s="2" t="s">
        <v>25</v>
      </c>
      <c r="D20" s="2" t="s">
        <v>31</v>
      </c>
      <c r="E20"/>
      <c r="F20"/>
      <c r="G20"/>
      <c r="H20"/>
      <c r="J20" s="60" t="s">
        <v>20</v>
      </c>
      <c r="K20" s="7" t="s">
        <v>25</v>
      </c>
      <c r="L20" s="7" t="s">
        <v>31</v>
      </c>
      <c r="M20"/>
      <c r="N20"/>
      <c r="O20"/>
      <c r="P20"/>
      <c r="R20"/>
      <c r="S20"/>
      <c r="T20"/>
      <c r="U20"/>
      <c r="V20"/>
      <c r="W20"/>
      <c r="X20"/>
      <c r="Y20"/>
      <c r="Z20"/>
      <c r="AA20"/>
      <c r="AB20"/>
      <c r="AC20"/>
      <c r="AD20"/>
      <c r="AE20"/>
      <c r="AF20"/>
      <c r="AG20"/>
      <c r="AH20"/>
      <c r="AI20"/>
      <c r="AJ20"/>
    </row>
    <row r="21" spans="2:36" ht="14.1" x14ac:dyDescent="0.3">
      <c r="B21" s="7" t="s">
        <v>18</v>
      </c>
      <c r="C21" s="61">
        <v>150000</v>
      </c>
      <c r="D21" s="61">
        <v>150000</v>
      </c>
      <c r="E21"/>
      <c r="F21"/>
      <c r="G21"/>
      <c r="H21"/>
      <c r="J21" s="7" t="s">
        <v>5</v>
      </c>
      <c r="K21" s="61">
        <v>150000</v>
      </c>
      <c r="L21" s="61">
        <v>150000</v>
      </c>
      <c r="M21"/>
      <c r="N21"/>
      <c r="O21"/>
      <c r="P21"/>
      <c r="R21"/>
      <c r="S21"/>
      <c r="T21"/>
      <c r="U21"/>
      <c r="V21"/>
      <c r="W21"/>
      <c r="X21"/>
      <c r="Y21"/>
      <c r="Z21"/>
      <c r="AA21"/>
      <c r="AB21"/>
      <c r="AC21"/>
      <c r="AD21"/>
      <c r="AE21"/>
      <c r="AF21"/>
      <c r="AG21"/>
      <c r="AH21"/>
      <c r="AI21"/>
      <c r="AJ21"/>
    </row>
    <row r="22" spans="2:36" ht="14.1" x14ac:dyDescent="0.3">
      <c r="B22" s="7" t="s">
        <v>31</v>
      </c>
      <c r="C22" s="61">
        <v>150000</v>
      </c>
      <c r="D22" s="61">
        <v>150000</v>
      </c>
      <c r="E22"/>
      <c r="F22"/>
      <c r="G22"/>
      <c r="H22"/>
      <c r="J22" s="7" t="s">
        <v>31</v>
      </c>
      <c r="K22" s="61">
        <v>150000</v>
      </c>
      <c r="L22" s="61">
        <v>150000</v>
      </c>
      <c r="M22"/>
      <c r="N22"/>
      <c r="O22"/>
      <c r="P22"/>
      <c r="R22"/>
      <c r="S22"/>
      <c r="T22"/>
      <c r="U22"/>
      <c r="V22"/>
      <c r="W22"/>
      <c r="X22"/>
      <c r="Y22"/>
      <c r="Z22"/>
      <c r="AA22"/>
      <c r="AB22"/>
      <c r="AC22"/>
      <c r="AD22"/>
      <c r="AE22"/>
      <c r="AF22"/>
      <c r="AG22"/>
      <c r="AH22"/>
      <c r="AI22"/>
      <c r="AJ22"/>
    </row>
    <row r="23" spans="2:36" ht="14.1" x14ac:dyDescent="0.3">
      <c r="B23"/>
      <c r="C23"/>
      <c r="D23"/>
      <c r="E23"/>
      <c r="F23"/>
      <c r="G23"/>
      <c r="H23"/>
      <c r="J23"/>
      <c r="K23"/>
      <c r="L23"/>
      <c r="M23"/>
      <c r="N23"/>
      <c r="O23"/>
      <c r="P23"/>
      <c r="R23"/>
      <c r="S23"/>
      <c r="T23"/>
      <c r="U23"/>
      <c r="V23"/>
      <c r="W23"/>
      <c r="X23"/>
      <c r="Y23"/>
      <c r="Z23"/>
      <c r="AA23"/>
      <c r="AB23"/>
      <c r="AC23"/>
      <c r="AD23"/>
      <c r="AE23"/>
      <c r="AF23"/>
      <c r="AG23"/>
      <c r="AH23"/>
      <c r="AI23"/>
      <c r="AJ23"/>
    </row>
    <row r="24" spans="2:36" ht="14.1" x14ac:dyDescent="0.3">
      <c r="B24"/>
      <c r="C24"/>
      <c r="D24"/>
      <c r="E24"/>
      <c r="F24"/>
      <c r="G24"/>
      <c r="H24"/>
      <c r="J24"/>
      <c r="K24"/>
      <c r="L24"/>
      <c r="M24"/>
      <c r="N24"/>
      <c r="O24"/>
      <c r="P24"/>
      <c r="R24"/>
      <c r="S24"/>
      <c r="T24"/>
      <c r="U24"/>
      <c r="V24"/>
      <c r="W24"/>
      <c r="X24"/>
      <c r="Y24"/>
      <c r="Z24"/>
      <c r="AA24"/>
      <c r="AB24"/>
      <c r="AC24"/>
      <c r="AD24"/>
      <c r="AE24"/>
      <c r="AF24"/>
      <c r="AG24"/>
      <c r="AH24"/>
      <c r="AI24"/>
      <c r="AJ24"/>
    </row>
    <row r="25" spans="2:36" ht="14.1" x14ac:dyDescent="0.3">
      <c r="B25"/>
      <c r="C25"/>
      <c r="D25"/>
      <c r="E25"/>
      <c r="F25"/>
      <c r="G25"/>
      <c r="H25"/>
      <c r="J25"/>
      <c r="K25"/>
      <c r="L25"/>
      <c r="M25"/>
      <c r="N25"/>
      <c r="O25"/>
      <c r="P25"/>
      <c r="R25"/>
      <c r="S25"/>
      <c r="T25"/>
      <c r="U25"/>
      <c r="V25"/>
      <c r="W25"/>
      <c r="X25"/>
      <c r="Y25"/>
      <c r="Z25"/>
      <c r="AA25"/>
      <c r="AB25"/>
      <c r="AC25"/>
      <c r="AD25"/>
      <c r="AE25"/>
      <c r="AF25"/>
      <c r="AG25"/>
      <c r="AH25"/>
      <c r="AI25"/>
      <c r="AJ25"/>
    </row>
    <row r="26" spans="2:36" ht="14.1" x14ac:dyDescent="0.3">
      <c r="B26"/>
      <c r="C26"/>
      <c r="D26"/>
      <c r="E26"/>
      <c r="F26"/>
      <c r="G26"/>
      <c r="H26"/>
      <c r="J26"/>
      <c r="K26"/>
      <c r="L26"/>
      <c r="M26"/>
      <c r="N26"/>
      <c r="O26"/>
      <c r="P26"/>
      <c r="R26"/>
      <c r="S26"/>
      <c r="T26"/>
      <c r="U26"/>
      <c r="V26"/>
      <c r="W26"/>
      <c r="X26"/>
      <c r="Y26"/>
      <c r="Z26"/>
      <c r="AA26"/>
      <c r="AB26"/>
      <c r="AC26"/>
      <c r="AD26"/>
      <c r="AE26"/>
      <c r="AF26"/>
      <c r="AG26"/>
      <c r="AH26"/>
      <c r="AI26"/>
      <c r="AJ26"/>
    </row>
    <row r="27" spans="2:36" ht="14.1" x14ac:dyDescent="0.3">
      <c r="B27"/>
      <c r="C27"/>
      <c r="D27"/>
      <c r="E27"/>
      <c r="F27"/>
      <c r="G27"/>
      <c r="H27"/>
      <c r="J27"/>
      <c r="K27"/>
      <c r="L27"/>
      <c r="M27"/>
      <c r="N27"/>
      <c r="O27"/>
      <c r="P27"/>
      <c r="R27"/>
      <c r="S27"/>
      <c r="T27"/>
      <c r="U27"/>
      <c r="V27"/>
      <c r="W27"/>
      <c r="X27"/>
      <c r="Y27"/>
      <c r="Z27"/>
      <c r="AA27"/>
      <c r="AB27"/>
      <c r="AC27"/>
      <c r="AD27"/>
      <c r="AE27"/>
      <c r="AF27"/>
      <c r="AG27"/>
      <c r="AH27"/>
      <c r="AI27"/>
      <c r="AJ27"/>
    </row>
    <row r="28" spans="2:36" ht="14.1" x14ac:dyDescent="0.3">
      <c r="B28"/>
      <c r="C28"/>
      <c r="D28"/>
      <c r="E28"/>
      <c r="F28"/>
      <c r="G28"/>
      <c r="H28"/>
      <c r="J28"/>
      <c r="K28"/>
      <c r="L28"/>
      <c r="M28"/>
      <c r="N28"/>
      <c r="O28"/>
      <c r="P28"/>
    </row>
    <row r="29" spans="2:36" ht="14.1" x14ac:dyDescent="0.3">
      <c r="B29" s="60" t="s">
        <v>34</v>
      </c>
      <c r="C29" s="60" t="s">
        <v>35</v>
      </c>
      <c r="D29"/>
      <c r="E29"/>
      <c r="F29"/>
      <c r="G29"/>
      <c r="H29"/>
      <c r="J29"/>
      <c r="K29"/>
      <c r="L29"/>
      <c r="M29"/>
      <c r="N29"/>
      <c r="O29"/>
      <c r="P29"/>
    </row>
    <row r="30" spans="2:36" ht="14.1" x14ac:dyDescent="0.3">
      <c r="B30" s="60" t="s">
        <v>29</v>
      </c>
      <c r="C30" s="7" t="s">
        <v>26</v>
      </c>
      <c r="D30" s="7" t="s">
        <v>27</v>
      </c>
      <c r="E30" s="7" t="s">
        <v>25</v>
      </c>
      <c r="F30" s="7" t="s">
        <v>30</v>
      </c>
      <c r="G30" s="7" t="s">
        <v>31</v>
      </c>
      <c r="H30"/>
      <c r="J30"/>
      <c r="K30"/>
      <c r="L30"/>
      <c r="M30"/>
      <c r="N30"/>
      <c r="O30"/>
      <c r="P30"/>
    </row>
    <row r="31" spans="2:36" ht="14.1" x14ac:dyDescent="0.3">
      <c r="B31" s="6" t="s">
        <v>10</v>
      </c>
      <c r="C31" s="61"/>
      <c r="D31" s="61"/>
      <c r="E31" s="61">
        <v>800000</v>
      </c>
      <c r="F31" s="61"/>
      <c r="G31" s="61">
        <v>800000</v>
      </c>
      <c r="H31"/>
      <c r="J31"/>
      <c r="K31"/>
      <c r="L31"/>
      <c r="M31"/>
      <c r="N31"/>
      <c r="O31"/>
      <c r="P31"/>
    </row>
    <row r="32" spans="2:36" ht="14.1" x14ac:dyDescent="0.3">
      <c r="B32" s="6" t="s">
        <v>17</v>
      </c>
      <c r="C32" s="61">
        <v>200000</v>
      </c>
      <c r="D32" s="61"/>
      <c r="E32" s="61"/>
      <c r="F32" s="61"/>
      <c r="G32" s="61">
        <v>200000</v>
      </c>
      <c r="H32"/>
      <c r="J32"/>
      <c r="K32"/>
      <c r="L32"/>
      <c r="M32"/>
      <c r="N32"/>
      <c r="O32"/>
      <c r="P32"/>
    </row>
    <row r="33" spans="2:16" ht="14.1" x14ac:dyDescent="0.3">
      <c r="B33" s="6" t="s">
        <v>43</v>
      </c>
      <c r="C33" s="61"/>
      <c r="D33" s="61">
        <v>200000</v>
      </c>
      <c r="E33" s="61">
        <v>150000</v>
      </c>
      <c r="F33" s="61"/>
      <c r="G33" s="61">
        <v>350000</v>
      </c>
      <c r="J33"/>
      <c r="K33"/>
      <c r="L33"/>
    </row>
    <row r="34" spans="2:16" ht="14.1" x14ac:dyDescent="0.3">
      <c r="B34" s="6" t="s">
        <v>41</v>
      </c>
      <c r="C34" s="61"/>
      <c r="D34" s="61"/>
      <c r="E34" s="61">
        <v>150000</v>
      </c>
      <c r="F34" s="61"/>
      <c r="G34" s="61">
        <v>150000</v>
      </c>
      <c r="O34" s="33"/>
      <c r="P34" s="33"/>
    </row>
    <row r="35" spans="2:16" ht="14.1" x14ac:dyDescent="0.3">
      <c r="B35" s="6" t="s">
        <v>30</v>
      </c>
      <c r="C35" s="61"/>
      <c r="D35" s="61"/>
      <c r="E35" s="61"/>
      <c r="F35" s="61">
        <v>0</v>
      </c>
      <c r="G35" s="61">
        <v>0</v>
      </c>
      <c r="O35" s="33"/>
      <c r="P35" s="33"/>
    </row>
    <row r="36" spans="2:16" ht="14.1" x14ac:dyDescent="0.3">
      <c r="B36" s="6" t="s">
        <v>31</v>
      </c>
      <c r="C36" s="61">
        <v>200000</v>
      </c>
      <c r="D36" s="61">
        <v>200000</v>
      </c>
      <c r="E36" s="61">
        <v>1100000</v>
      </c>
      <c r="F36" s="61">
        <v>0</v>
      </c>
      <c r="G36" s="61">
        <v>1500000</v>
      </c>
    </row>
    <row r="37" spans="2:16" ht="14.1" x14ac:dyDescent="0.3">
      <c r="B37"/>
      <c r="C37"/>
      <c r="D37"/>
    </row>
    <row r="38" spans="2:16" ht="14.1" x14ac:dyDescent="0.3">
      <c r="B38"/>
      <c r="C38"/>
      <c r="D38"/>
    </row>
    <row r="39" spans="2:16" ht="14.1" x14ac:dyDescent="0.3">
      <c r="B39"/>
      <c r="C39"/>
      <c r="D39"/>
    </row>
    <row r="40" spans="2:16" ht="14.1" x14ac:dyDescent="0.3">
      <c r="B40"/>
      <c r="C40"/>
      <c r="D40"/>
    </row>
    <row r="41" spans="2:16" ht="14.1" x14ac:dyDescent="0.3">
      <c r="B41"/>
      <c r="C41"/>
      <c r="D41"/>
    </row>
    <row r="42" spans="2:16" ht="14.1" x14ac:dyDescent="0.3">
      <c r="B42"/>
      <c r="C42"/>
      <c r="D42"/>
    </row>
    <row r="43" spans="2:16" ht="14.1" x14ac:dyDescent="0.3">
      <c r="B43"/>
      <c r="C43"/>
      <c r="D43"/>
      <c r="J43"/>
      <c r="K43"/>
      <c r="L43"/>
    </row>
    <row r="44" spans="2:16" ht="14.1" x14ac:dyDescent="0.3">
      <c r="B44"/>
      <c r="C44"/>
      <c r="D44"/>
      <c r="J44"/>
      <c r="K44"/>
      <c r="L44"/>
    </row>
    <row r="45" spans="2:16" ht="15" x14ac:dyDescent="0.25">
      <c r="B45"/>
      <c r="C45"/>
      <c r="D45"/>
      <c r="J45"/>
      <c r="K45"/>
      <c r="L45"/>
    </row>
    <row r="46" spans="2:16" ht="15" x14ac:dyDescent="0.25">
      <c r="B46"/>
      <c r="C46"/>
      <c r="D46"/>
      <c r="J46"/>
      <c r="K46"/>
      <c r="L46"/>
    </row>
    <row r="47" spans="2:16" ht="15" x14ac:dyDescent="0.25">
      <c r="J47"/>
      <c r="K47"/>
      <c r="L47"/>
    </row>
    <row r="48" spans="2:16" ht="15" x14ac:dyDescent="0.25">
      <c r="J48"/>
      <c r="K48"/>
      <c r="L48"/>
    </row>
    <row r="49" spans="10:12" ht="15" x14ac:dyDescent="0.25">
      <c r="J49"/>
      <c r="K49"/>
      <c r="L49"/>
    </row>
    <row r="50" spans="10:12" ht="15" x14ac:dyDescent="0.25">
      <c r="J50"/>
      <c r="K50"/>
      <c r="L50"/>
    </row>
    <row r="51" spans="10:12" ht="15" x14ac:dyDescent="0.25">
      <c r="J51"/>
      <c r="K51"/>
      <c r="L51"/>
    </row>
  </sheetData>
  <mergeCells count="1">
    <mergeCell ref="B4:C4"/>
  </mergeCells>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1"/>
  <sheetViews>
    <sheetView showGridLines="0" zoomScaleNormal="100" workbookViewId="0">
      <pane xSplit="6" ySplit="6" topLeftCell="G7" activePane="bottomRight" state="frozen"/>
      <selection pane="topRight" activeCell="G1" sqref="G1"/>
      <selection pane="bottomLeft" activeCell="A7" sqref="A7"/>
      <selection pane="bottomRight" activeCell="C1" sqref="C1"/>
    </sheetView>
  </sheetViews>
  <sheetFormatPr defaultRowHeight="15" x14ac:dyDescent="0.25"/>
  <cols>
    <col min="1" max="1" width="1.42578125" style="7" customWidth="1"/>
    <col min="2" max="2" width="23.140625" customWidth="1"/>
    <col min="3" max="3" width="21.85546875" style="6" customWidth="1"/>
    <col min="4" max="4" width="25" customWidth="1"/>
    <col min="5" max="5" width="11.85546875" style="2" customWidth="1"/>
    <col min="6" max="6" width="30.28515625" customWidth="1"/>
    <col min="7" max="7" width="8" customWidth="1"/>
    <col min="8" max="8" width="8.140625" customWidth="1"/>
    <col min="9" max="9" width="11.85546875" customWidth="1"/>
    <col min="10" max="10" width="12.85546875" customWidth="1"/>
    <col min="14" max="14" width="11.42578125" customWidth="1"/>
    <col min="16" max="16" width="9.85546875" bestFit="1" customWidth="1"/>
    <col min="17" max="17" width="10.42578125" customWidth="1"/>
    <col min="19" max="19" width="10.42578125" bestFit="1" customWidth="1"/>
  </cols>
  <sheetData>
    <row r="1" spans="1:20" s="7" customFormat="1" x14ac:dyDescent="0.25">
      <c r="B1" s="9" t="s">
        <v>190</v>
      </c>
      <c r="C1" s="6"/>
      <c r="E1" s="2"/>
    </row>
    <row r="2" spans="1:20" s="7" customFormat="1" x14ac:dyDescent="0.25">
      <c r="B2" s="9" t="s">
        <v>191</v>
      </c>
      <c r="C2" s="6"/>
      <c r="E2" s="2"/>
    </row>
    <row r="3" spans="1:20" s="7" customFormat="1" ht="15.75" thickBot="1" x14ac:dyDescent="0.3">
      <c r="B3" s="9"/>
      <c r="C3" s="6"/>
      <c r="E3" s="2"/>
    </row>
    <row r="4" spans="1:20" ht="15.75" thickBot="1" x14ac:dyDescent="0.3">
      <c r="B4" s="44"/>
      <c r="C4" s="45"/>
      <c r="D4" s="45"/>
      <c r="E4" s="46"/>
      <c r="F4" s="45"/>
      <c r="G4" s="154" t="s">
        <v>73</v>
      </c>
      <c r="H4" s="155"/>
      <c r="I4" s="155"/>
      <c r="J4" s="156"/>
      <c r="K4" s="154" t="s">
        <v>72</v>
      </c>
      <c r="L4" s="155"/>
      <c r="M4" s="155"/>
      <c r="N4" s="155"/>
      <c r="O4" s="155"/>
      <c r="P4" s="155"/>
      <c r="Q4" s="157" t="s">
        <v>68</v>
      </c>
    </row>
    <row r="5" spans="1:20" x14ac:dyDescent="0.25">
      <c r="B5" s="47"/>
      <c r="C5" s="10"/>
      <c r="D5" s="10"/>
      <c r="E5" s="10"/>
      <c r="F5" s="10"/>
      <c r="G5" s="10"/>
      <c r="H5" s="10"/>
      <c r="I5" s="10"/>
      <c r="J5" s="53"/>
      <c r="K5" s="58"/>
      <c r="L5" s="59"/>
      <c r="M5" s="59"/>
      <c r="N5" s="59"/>
      <c r="O5" s="59"/>
      <c r="P5" s="59"/>
      <c r="Q5" s="158"/>
    </row>
    <row r="6" spans="1:20" ht="25.5" thickBot="1" x14ac:dyDescent="0.3">
      <c r="B6" s="48" t="s">
        <v>8</v>
      </c>
      <c r="C6" s="49" t="s">
        <v>7</v>
      </c>
      <c r="D6" s="49" t="s">
        <v>9</v>
      </c>
      <c r="E6" s="49" t="s">
        <v>23</v>
      </c>
      <c r="F6" s="49" t="s">
        <v>32</v>
      </c>
      <c r="G6" s="50" t="s">
        <v>0</v>
      </c>
      <c r="H6" s="50" t="s">
        <v>1</v>
      </c>
      <c r="I6" s="50" t="s">
        <v>2</v>
      </c>
      <c r="J6" s="51" t="s">
        <v>33</v>
      </c>
      <c r="K6" s="48" t="s">
        <v>11</v>
      </c>
      <c r="L6" s="10" t="s">
        <v>12</v>
      </c>
      <c r="M6" s="10" t="s">
        <v>13</v>
      </c>
      <c r="N6" s="10" t="s">
        <v>14</v>
      </c>
      <c r="O6" s="10" t="s">
        <v>15</v>
      </c>
      <c r="P6" s="52" t="s">
        <v>16</v>
      </c>
      <c r="Q6" s="159"/>
    </row>
    <row r="7" spans="1:20" x14ac:dyDescent="0.25">
      <c r="B7" s="163" t="s">
        <v>178</v>
      </c>
      <c r="C7" s="166" t="s">
        <v>181</v>
      </c>
      <c r="D7" s="160" t="s">
        <v>100</v>
      </c>
      <c r="E7" s="28" t="s">
        <v>25</v>
      </c>
      <c r="F7" s="29" t="s">
        <v>4</v>
      </c>
      <c r="G7" s="26" t="s">
        <v>120</v>
      </c>
      <c r="H7" s="17">
        <f>'Detailed Budget Notes'!D20</f>
        <v>36</v>
      </c>
      <c r="I7" s="17">
        <v>4000</v>
      </c>
      <c r="J7" s="19">
        <f>SUM(H7*I7)</f>
        <v>144000</v>
      </c>
      <c r="K7" s="18">
        <v>30000</v>
      </c>
      <c r="L7" s="148">
        <v>30000</v>
      </c>
      <c r="M7" s="17">
        <v>28000</v>
      </c>
      <c r="N7" s="17">
        <v>28000</v>
      </c>
      <c r="O7" s="17">
        <v>28000</v>
      </c>
      <c r="P7" s="17">
        <f>SUM(K7:O7)</f>
        <v>144000</v>
      </c>
      <c r="Q7" s="68" t="s">
        <v>45</v>
      </c>
      <c r="R7" s="99"/>
      <c r="T7" s="88"/>
    </row>
    <row r="8" spans="1:20" s="1" customFormat="1" x14ac:dyDescent="0.25">
      <c r="A8" s="7"/>
      <c r="B8" s="164"/>
      <c r="C8" s="167"/>
      <c r="D8" s="161"/>
      <c r="E8" s="28" t="s">
        <v>25</v>
      </c>
      <c r="F8" s="29" t="s">
        <v>39</v>
      </c>
      <c r="G8" s="26" t="s">
        <v>0</v>
      </c>
      <c r="H8" s="17">
        <f>'Detailed Budget Notes'!J28</f>
        <v>5</v>
      </c>
      <c r="I8" s="17">
        <f>'Detailed Budget Notes'!K29</f>
        <v>2300</v>
      </c>
      <c r="J8" s="147">
        <f>SUM(H8*I8)</f>
        <v>11500</v>
      </c>
      <c r="K8" s="18">
        <f>'Detailed Budget Notes'!E28</f>
        <v>6000</v>
      </c>
      <c r="L8" s="148">
        <f>'Detailed Budget Notes'!F28</f>
        <v>0</v>
      </c>
      <c r="M8" s="17">
        <f>'Detailed Budget Notes'!G28</f>
        <v>500</v>
      </c>
      <c r="N8" s="17">
        <f>'Detailed Budget Notes'!H28</f>
        <v>5000</v>
      </c>
      <c r="O8" s="17">
        <f>'Detailed Budget Notes'!I28</f>
        <v>0</v>
      </c>
      <c r="P8" s="17">
        <f>SUM(K8:O8)</f>
        <v>11500</v>
      </c>
      <c r="Q8" s="68" t="s">
        <v>46</v>
      </c>
      <c r="R8" s="99"/>
      <c r="T8" s="88"/>
    </row>
    <row r="9" spans="1:20" s="1" customFormat="1" x14ac:dyDescent="0.25">
      <c r="A9" s="7"/>
      <c r="B9" s="164"/>
      <c r="C9" s="167"/>
      <c r="D9" s="161"/>
      <c r="E9" s="28" t="s">
        <v>25</v>
      </c>
      <c r="F9" s="29" t="s">
        <v>99</v>
      </c>
      <c r="G9" s="26" t="s">
        <v>0</v>
      </c>
      <c r="H9" s="17">
        <f>'Detailed Budget Notes'!E34*'Detailed Budget Notes'!F34</f>
        <v>135</v>
      </c>
      <c r="I9" s="17">
        <f>'Detailed Budget Notes'!D34</f>
        <v>12</v>
      </c>
      <c r="J9" s="19">
        <f t="shared" ref="J9:J35" si="0">SUM(H9*I9)</f>
        <v>1620</v>
      </c>
      <c r="K9" s="17">
        <v>1000</v>
      </c>
      <c r="L9" s="17">
        <v>0</v>
      </c>
      <c r="M9" s="17">
        <v>620</v>
      </c>
      <c r="N9" s="17">
        <v>0</v>
      </c>
      <c r="O9" s="17">
        <f>'Detailed Budget Notes'!I29</f>
        <v>0</v>
      </c>
      <c r="P9" s="17">
        <f t="shared" ref="P9:P35" si="1">SUM(K9:O9)</f>
        <v>1620</v>
      </c>
      <c r="Q9" s="68" t="s">
        <v>47</v>
      </c>
      <c r="R9" s="99"/>
      <c r="T9" s="88"/>
    </row>
    <row r="10" spans="1:20" s="7" customFormat="1" x14ac:dyDescent="0.25">
      <c r="B10" s="164"/>
      <c r="C10" s="167"/>
      <c r="D10" s="161"/>
      <c r="E10" s="28" t="s">
        <v>25</v>
      </c>
      <c r="F10" s="29" t="s">
        <v>6</v>
      </c>
      <c r="G10" s="102" t="s">
        <v>165</v>
      </c>
      <c r="H10" s="17">
        <f>'Detailed Budget Notes'!E40</f>
        <v>2</v>
      </c>
      <c r="I10" s="17">
        <f>'Detailed Budget Notes'!D40</f>
        <v>3000</v>
      </c>
      <c r="J10" s="19">
        <f t="shared" si="0"/>
        <v>6000</v>
      </c>
      <c r="K10" s="17">
        <v>2000</v>
      </c>
      <c r="L10" s="17">
        <v>1000</v>
      </c>
      <c r="M10" s="17">
        <v>1000</v>
      </c>
      <c r="N10" s="17">
        <v>500</v>
      </c>
      <c r="O10" s="17">
        <v>1500</v>
      </c>
      <c r="P10" s="17">
        <f t="shared" si="1"/>
        <v>6000</v>
      </c>
      <c r="Q10" s="68" t="s">
        <v>91</v>
      </c>
      <c r="R10" s="99"/>
      <c r="T10" s="88"/>
    </row>
    <row r="11" spans="1:20" s="1" customFormat="1" x14ac:dyDescent="0.25">
      <c r="A11" s="7"/>
      <c r="B11" s="164"/>
      <c r="C11" s="167"/>
      <c r="D11" s="161"/>
      <c r="E11" s="28" t="s">
        <v>25</v>
      </c>
      <c r="F11" s="29" t="s">
        <v>3</v>
      </c>
      <c r="G11" s="26" t="s">
        <v>138</v>
      </c>
      <c r="H11" s="17">
        <f>'Detailed Budget Notes'!D48</f>
        <v>1</v>
      </c>
      <c r="I11" s="17">
        <f>'Detailed Budget Notes'!E48</f>
        <v>45000</v>
      </c>
      <c r="J11" s="19">
        <f t="shared" si="0"/>
        <v>45000</v>
      </c>
      <c r="K11" s="17">
        <v>45000</v>
      </c>
      <c r="L11" s="17">
        <v>0</v>
      </c>
      <c r="M11" s="17">
        <v>0</v>
      </c>
      <c r="N11" s="17">
        <v>0</v>
      </c>
      <c r="O11" s="17">
        <v>0</v>
      </c>
      <c r="P11" s="17">
        <f t="shared" si="1"/>
        <v>45000</v>
      </c>
      <c r="Q11" s="68" t="s">
        <v>92</v>
      </c>
      <c r="R11" s="100"/>
      <c r="T11" s="88"/>
    </row>
    <row r="12" spans="1:20" s="1" customFormat="1" x14ac:dyDescent="0.25">
      <c r="A12" s="7"/>
      <c r="B12" s="164"/>
      <c r="C12" s="167"/>
      <c r="D12" s="161"/>
      <c r="E12" s="28" t="s">
        <v>121</v>
      </c>
      <c r="F12" s="29" t="s">
        <v>4</v>
      </c>
      <c r="G12" s="26" t="s">
        <v>120</v>
      </c>
      <c r="H12" s="17">
        <f>'Detailed Budget Notes'!E54</f>
        <v>36</v>
      </c>
      <c r="I12" s="17">
        <f>'Detailed Budget Notes'!D54</f>
        <v>850</v>
      </c>
      <c r="J12" s="19">
        <f t="shared" si="0"/>
        <v>30600</v>
      </c>
      <c r="K12" s="17">
        <v>10000</v>
      </c>
      <c r="L12" s="17">
        <v>5150</v>
      </c>
      <c r="M12" s="17">
        <v>5150</v>
      </c>
      <c r="N12" s="17">
        <v>5150</v>
      </c>
      <c r="O12" s="17">
        <v>5150</v>
      </c>
      <c r="P12" s="17">
        <f t="shared" si="1"/>
        <v>30600</v>
      </c>
      <c r="Q12" s="68" t="s">
        <v>93</v>
      </c>
      <c r="R12" s="99"/>
      <c r="T12" s="88"/>
    </row>
    <row r="13" spans="1:20" s="7" customFormat="1" x14ac:dyDescent="0.25">
      <c r="B13" s="164"/>
      <c r="C13" s="167"/>
      <c r="D13" s="162"/>
      <c r="E13" s="28" t="s">
        <v>121</v>
      </c>
      <c r="F13" s="29" t="s">
        <v>99</v>
      </c>
      <c r="G13" s="26" t="s">
        <v>0</v>
      </c>
      <c r="H13" s="17">
        <f>'Detailed Budget Notes'!E62</f>
        <v>2</v>
      </c>
      <c r="I13" s="17">
        <f>'Detailed Budget Notes'!F63</f>
        <v>1625</v>
      </c>
      <c r="J13" s="19">
        <f t="shared" si="0"/>
        <v>3250</v>
      </c>
      <c r="K13" s="17">
        <v>1000</v>
      </c>
      <c r="L13" s="17">
        <v>1000</v>
      </c>
      <c r="M13" s="17">
        <v>0</v>
      </c>
      <c r="N13" s="17">
        <v>0</v>
      </c>
      <c r="O13" s="17">
        <v>1250</v>
      </c>
      <c r="P13" s="17">
        <f t="shared" si="1"/>
        <v>3250</v>
      </c>
      <c r="Q13" s="68" t="s">
        <v>94</v>
      </c>
      <c r="R13" s="99"/>
      <c r="T13" s="88"/>
    </row>
    <row r="14" spans="1:20" s="7" customFormat="1" x14ac:dyDescent="0.25">
      <c r="B14" s="164"/>
      <c r="C14" s="167"/>
      <c r="D14" s="22"/>
      <c r="E14" s="28"/>
      <c r="F14" s="29"/>
      <c r="G14" s="26"/>
      <c r="H14" s="17"/>
      <c r="I14" s="17"/>
      <c r="J14" s="19"/>
      <c r="K14" s="17"/>
      <c r="L14" s="17"/>
      <c r="M14" s="17"/>
      <c r="N14" s="17"/>
      <c r="O14" s="17"/>
      <c r="P14" s="17"/>
      <c r="Q14" s="4"/>
      <c r="R14" s="101"/>
    </row>
    <row r="15" spans="1:20" s="7" customFormat="1" x14ac:dyDescent="0.25">
      <c r="B15" s="164"/>
      <c r="C15" s="167"/>
      <c r="D15" s="22"/>
      <c r="E15" s="28"/>
      <c r="F15" s="29"/>
      <c r="G15" s="26"/>
      <c r="H15" s="17"/>
      <c r="I15" s="17"/>
      <c r="J15" s="19"/>
      <c r="K15" s="17"/>
      <c r="L15" s="17"/>
      <c r="M15" s="17"/>
      <c r="N15" s="17"/>
      <c r="O15" s="17"/>
      <c r="P15" s="17"/>
      <c r="Q15" s="4"/>
      <c r="R15" s="101"/>
    </row>
    <row r="16" spans="1:20" s="7" customFormat="1" x14ac:dyDescent="0.25">
      <c r="B16" s="164"/>
      <c r="C16" s="167"/>
      <c r="D16" s="169" t="s">
        <v>122</v>
      </c>
      <c r="E16" s="28" t="s">
        <v>25</v>
      </c>
      <c r="F16" s="29" t="s">
        <v>5</v>
      </c>
      <c r="G16" s="20"/>
      <c r="H16" s="17"/>
      <c r="I16" s="17"/>
      <c r="J16" s="19">
        <f>SUM(H16*I16)</f>
        <v>0</v>
      </c>
      <c r="K16" s="17"/>
      <c r="L16" s="17"/>
      <c r="M16" s="17"/>
      <c r="N16" s="17"/>
      <c r="O16" s="17"/>
      <c r="P16" s="17">
        <f>SUM(K16:O16)</f>
        <v>0</v>
      </c>
      <c r="Q16" s="68" t="s">
        <v>95</v>
      </c>
    </row>
    <row r="17" spans="2:17" s="7" customFormat="1" x14ac:dyDescent="0.25">
      <c r="B17" s="164"/>
      <c r="C17" s="167"/>
      <c r="D17" s="161"/>
      <c r="E17" s="28" t="s">
        <v>121</v>
      </c>
      <c r="F17" s="29" t="s">
        <v>4</v>
      </c>
      <c r="G17" s="20"/>
      <c r="H17" s="17"/>
      <c r="I17" s="17"/>
      <c r="J17" s="19">
        <f t="shared" ref="J17:J29" si="2">SUM(H17*I17)</f>
        <v>0</v>
      </c>
      <c r="K17" s="17"/>
      <c r="L17" s="17"/>
      <c r="M17" s="17"/>
      <c r="N17" s="17"/>
      <c r="O17" s="17"/>
      <c r="P17" s="17">
        <f t="shared" ref="P17:P29" si="3">SUM(K17:O17)</f>
        <v>0</v>
      </c>
      <c r="Q17" s="68" t="s">
        <v>96</v>
      </c>
    </row>
    <row r="18" spans="2:17" s="7" customFormat="1" x14ac:dyDescent="0.25">
      <c r="B18" s="165"/>
      <c r="C18" s="168"/>
      <c r="D18" s="162"/>
      <c r="E18" s="28" t="s">
        <v>121</v>
      </c>
      <c r="F18" s="29" t="s">
        <v>39</v>
      </c>
      <c r="G18" s="26"/>
      <c r="H18" s="17"/>
      <c r="I18" s="17"/>
      <c r="J18" s="19">
        <f t="shared" si="2"/>
        <v>0</v>
      </c>
      <c r="K18" s="17"/>
      <c r="L18" s="17"/>
      <c r="M18" s="17"/>
      <c r="N18" s="17"/>
      <c r="O18" s="17"/>
      <c r="P18" s="17">
        <f t="shared" si="3"/>
        <v>0</v>
      </c>
      <c r="Q18" s="68" t="s">
        <v>97</v>
      </c>
    </row>
    <row r="19" spans="2:17" s="7" customFormat="1" x14ac:dyDescent="0.25">
      <c r="B19" s="27"/>
      <c r="C19" s="27"/>
      <c r="D19" s="22"/>
      <c r="E19" s="28"/>
      <c r="F19" s="29"/>
      <c r="G19" s="26"/>
      <c r="H19" s="17"/>
      <c r="I19" s="17"/>
      <c r="J19" s="19"/>
      <c r="K19" s="17"/>
      <c r="L19" s="17"/>
      <c r="M19" s="17"/>
      <c r="N19" s="17"/>
      <c r="O19" s="17"/>
      <c r="P19" s="17"/>
      <c r="Q19" s="68"/>
    </row>
    <row r="20" spans="2:17" s="7" customFormat="1" x14ac:dyDescent="0.25">
      <c r="B20" s="27"/>
      <c r="C20" s="27"/>
      <c r="D20" s="22"/>
      <c r="E20" s="28"/>
      <c r="F20" s="29"/>
      <c r="G20" s="26"/>
      <c r="H20" s="17"/>
      <c r="I20" s="17"/>
      <c r="J20" s="19"/>
      <c r="K20" s="17"/>
      <c r="L20" s="17"/>
      <c r="M20" s="17"/>
      <c r="N20" s="17"/>
      <c r="O20" s="17"/>
      <c r="P20" s="17"/>
      <c r="Q20" s="68"/>
    </row>
    <row r="21" spans="2:17" s="7" customFormat="1" x14ac:dyDescent="0.25">
      <c r="B21" s="172" t="s">
        <v>179</v>
      </c>
      <c r="C21" s="173" t="s">
        <v>182</v>
      </c>
      <c r="D21" s="174" t="s">
        <v>185</v>
      </c>
      <c r="E21" s="28" t="s">
        <v>25</v>
      </c>
      <c r="F21" s="29"/>
      <c r="G21" s="26"/>
      <c r="H21" s="17"/>
      <c r="I21" s="17"/>
      <c r="J21" s="19">
        <f t="shared" si="2"/>
        <v>0</v>
      </c>
      <c r="K21" s="17"/>
      <c r="L21" s="17"/>
      <c r="M21" s="17"/>
      <c r="N21" s="17"/>
      <c r="O21" s="17"/>
      <c r="P21" s="17">
        <f t="shared" si="3"/>
        <v>0</v>
      </c>
      <c r="Q21" s="68" t="s">
        <v>126</v>
      </c>
    </row>
    <row r="22" spans="2:17" s="7" customFormat="1" x14ac:dyDescent="0.25">
      <c r="B22" s="164"/>
      <c r="C22" s="167"/>
      <c r="D22" s="175"/>
      <c r="E22" s="28" t="s">
        <v>25</v>
      </c>
      <c r="F22" s="29"/>
      <c r="G22" s="26"/>
      <c r="H22" s="17"/>
      <c r="I22" s="17"/>
      <c r="J22" s="19">
        <f t="shared" si="2"/>
        <v>0</v>
      </c>
      <c r="K22" s="17"/>
      <c r="L22" s="17"/>
      <c r="M22" s="17"/>
      <c r="N22" s="17"/>
      <c r="O22" s="17"/>
      <c r="P22" s="17">
        <f t="shared" si="3"/>
        <v>0</v>
      </c>
      <c r="Q22" s="68" t="s">
        <v>133</v>
      </c>
    </row>
    <row r="23" spans="2:17" s="7" customFormat="1" x14ac:dyDescent="0.25">
      <c r="B23" s="164"/>
      <c r="C23" s="167"/>
      <c r="D23" s="175"/>
      <c r="E23" s="28" t="s">
        <v>121</v>
      </c>
      <c r="F23" s="29"/>
      <c r="G23" s="26"/>
      <c r="H23" s="17"/>
      <c r="I23" s="17"/>
      <c r="J23" s="19">
        <f t="shared" si="2"/>
        <v>0</v>
      </c>
      <c r="K23" s="17"/>
      <c r="L23" s="17"/>
      <c r="M23" s="17"/>
      <c r="N23" s="17"/>
      <c r="O23" s="17"/>
      <c r="P23" s="17">
        <f t="shared" si="3"/>
        <v>0</v>
      </c>
      <c r="Q23" s="68" t="s">
        <v>134</v>
      </c>
    </row>
    <row r="24" spans="2:17" s="7" customFormat="1" x14ac:dyDescent="0.25">
      <c r="B24" s="165"/>
      <c r="C24" s="168"/>
      <c r="D24" s="176"/>
      <c r="E24" s="28" t="s">
        <v>121</v>
      </c>
      <c r="F24" s="29"/>
      <c r="G24" s="26"/>
      <c r="H24" s="17"/>
      <c r="I24" s="17"/>
      <c r="J24" s="19">
        <f t="shared" si="2"/>
        <v>0</v>
      </c>
      <c r="K24" s="17"/>
      <c r="L24" s="17"/>
      <c r="M24" s="17"/>
      <c r="N24" s="17"/>
      <c r="O24" s="17"/>
      <c r="P24" s="17">
        <f t="shared" si="3"/>
        <v>0</v>
      </c>
      <c r="Q24" s="68" t="s">
        <v>135</v>
      </c>
    </row>
    <row r="25" spans="2:17" s="7" customFormat="1" x14ac:dyDescent="0.25">
      <c r="B25" s="27"/>
      <c r="C25" s="27"/>
      <c r="D25" s="22"/>
      <c r="E25" s="28"/>
      <c r="F25" s="29"/>
      <c r="G25" s="26"/>
      <c r="H25" s="17"/>
      <c r="I25" s="17"/>
      <c r="J25" s="19"/>
      <c r="K25" s="17"/>
      <c r="L25" s="17"/>
      <c r="M25" s="17"/>
      <c r="N25" s="17"/>
      <c r="O25" s="17"/>
      <c r="P25" s="17"/>
      <c r="Q25" s="68"/>
    </row>
    <row r="26" spans="2:17" s="7" customFormat="1" x14ac:dyDescent="0.25">
      <c r="B26" s="27"/>
      <c r="C26" s="27"/>
      <c r="D26" s="22"/>
      <c r="E26" s="28"/>
      <c r="F26" s="29"/>
      <c r="G26" s="26"/>
      <c r="H26" s="17"/>
      <c r="I26" s="17"/>
      <c r="J26" s="19"/>
      <c r="K26" s="17"/>
      <c r="L26" s="17"/>
      <c r="M26" s="17"/>
      <c r="N26" s="17"/>
      <c r="O26" s="17"/>
      <c r="P26" s="17"/>
      <c r="Q26" s="68"/>
    </row>
    <row r="27" spans="2:17" x14ac:dyDescent="0.25">
      <c r="B27" s="172" t="s">
        <v>180</v>
      </c>
      <c r="C27" s="173" t="s">
        <v>183</v>
      </c>
      <c r="D27" s="169" t="s">
        <v>186</v>
      </c>
      <c r="E27" s="28" t="s">
        <v>25</v>
      </c>
      <c r="F27" s="23"/>
      <c r="G27" s="21"/>
      <c r="H27" s="18"/>
      <c r="I27" s="18"/>
      <c r="J27" s="19">
        <f t="shared" si="2"/>
        <v>0</v>
      </c>
      <c r="K27" s="18"/>
      <c r="L27" s="18"/>
      <c r="M27" s="18"/>
      <c r="N27" s="18"/>
      <c r="O27" s="18"/>
      <c r="P27" s="17">
        <f t="shared" si="3"/>
        <v>0</v>
      </c>
      <c r="Q27" s="68" t="s">
        <v>129</v>
      </c>
    </row>
    <row r="28" spans="2:17" s="7" customFormat="1" x14ac:dyDescent="0.25">
      <c r="B28" s="164"/>
      <c r="C28" s="167"/>
      <c r="D28" s="161"/>
      <c r="E28" s="28" t="s">
        <v>121</v>
      </c>
      <c r="F28" s="23"/>
      <c r="G28" s="21"/>
      <c r="H28" s="18"/>
      <c r="I28" s="18"/>
      <c r="J28" s="19">
        <f t="shared" si="2"/>
        <v>0</v>
      </c>
      <c r="K28" s="18"/>
      <c r="L28" s="18"/>
      <c r="M28" s="18"/>
      <c r="N28" s="18"/>
      <c r="O28" s="18"/>
      <c r="P28" s="17">
        <f t="shared" si="3"/>
        <v>0</v>
      </c>
      <c r="Q28" s="68" t="s">
        <v>49</v>
      </c>
    </row>
    <row r="29" spans="2:17" x14ac:dyDescent="0.25">
      <c r="B29" s="165"/>
      <c r="C29" s="168"/>
      <c r="D29" s="162"/>
      <c r="E29" s="30" t="s">
        <v>121</v>
      </c>
      <c r="F29" s="23"/>
      <c r="G29" s="21"/>
      <c r="H29" s="18"/>
      <c r="I29" s="18"/>
      <c r="J29" s="19">
        <f t="shared" si="2"/>
        <v>0</v>
      </c>
      <c r="K29" s="18"/>
      <c r="L29" s="18"/>
      <c r="M29" s="18"/>
      <c r="N29" s="18"/>
      <c r="O29" s="18"/>
      <c r="P29" s="17">
        <f t="shared" si="3"/>
        <v>0</v>
      </c>
      <c r="Q29" s="68" t="s">
        <v>50</v>
      </c>
    </row>
    <row r="30" spans="2:17" s="7" customFormat="1" ht="15.75" thickBot="1" x14ac:dyDescent="0.3">
      <c r="B30" s="128"/>
      <c r="C30" s="128"/>
      <c r="D30" s="129"/>
      <c r="E30" s="130"/>
      <c r="F30" s="131"/>
      <c r="G30" s="132"/>
      <c r="H30" s="133"/>
      <c r="I30" s="133"/>
      <c r="J30" s="134"/>
      <c r="K30" s="133"/>
      <c r="L30" s="133"/>
      <c r="M30" s="133"/>
      <c r="N30" s="133"/>
      <c r="O30" s="133"/>
      <c r="P30" s="135"/>
      <c r="Q30" s="136"/>
    </row>
    <row r="31" spans="2:17" s="7" customFormat="1" ht="16.5" thickTop="1" thickBot="1" x14ac:dyDescent="0.3">
      <c r="B31" s="139"/>
      <c r="C31" s="139" t="s">
        <v>136</v>
      </c>
      <c r="D31" s="140"/>
      <c r="E31" s="141"/>
      <c r="F31" s="142"/>
      <c r="G31" s="143"/>
      <c r="H31" s="144"/>
      <c r="I31" s="144"/>
      <c r="J31" s="151">
        <f>SUM(J7:J29)</f>
        <v>241970</v>
      </c>
      <c r="K31" s="151"/>
      <c r="L31" s="151"/>
      <c r="M31" s="151"/>
      <c r="N31" s="151"/>
      <c r="O31" s="151"/>
      <c r="P31" s="151">
        <f>SUM(P7:P29)</f>
        <v>241970</v>
      </c>
      <c r="Q31" s="145"/>
    </row>
    <row r="32" spans="2:17" s="7" customFormat="1" ht="15.75" thickTop="1" x14ac:dyDescent="0.25">
      <c r="B32" s="137"/>
      <c r="C32" s="137"/>
      <c r="D32" s="138"/>
      <c r="E32" s="28"/>
      <c r="F32" s="29"/>
      <c r="G32" s="26"/>
      <c r="H32" s="17"/>
      <c r="I32" s="17"/>
      <c r="J32" s="19"/>
      <c r="K32" s="17"/>
      <c r="L32" s="17"/>
      <c r="M32" s="17"/>
      <c r="N32" s="17"/>
      <c r="O32" s="17"/>
      <c r="P32" s="17"/>
      <c r="Q32" s="4"/>
    </row>
    <row r="33" spans="1:23" s="7" customFormat="1" x14ac:dyDescent="0.25">
      <c r="B33" s="27"/>
      <c r="C33" s="27"/>
      <c r="D33" s="22"/>
      <c r="E33" s="30"/>
      <c r="F33" s="23"/>
      <c r="G33" s="21"/>
      <c r="H33" s="18"/>
      <c r="I33" s="18"/>
      <c r="J33" s="19"/>
      <c r="K33" s="18"/>
      <c r="L33" s="18"/>
      <c r="M33" s="18"/>
      <c r="N33" s="18"/>
      <c r="O33" s="18"/>
      <c r="P33" s="17"/>
      <c r="Q33" s="4"/>
    </row>
    <row r="34" spans="1:23" x14ac:dyDescent="0.25">
      <c r="B34" s="170" t="s">
        <v>42</v>
      </c>
      <c r="C34" s="27" t="s">
        <v>41</v>
      </c>
      <c r="D34" s="23" t="str">
        <f>'Detailed Budget Notes'!C65</f>
        <v>Local consultants</v>
      </c>
      <c r="E34" s="30" t="s">
        <v>25</v>
      </c>
      <c r="F34" s="23"/>
      <c r="G34" s="21" t="s">
        <v>131</v>
      </c>
      <c r="H34" s="18">
        <f>'Detailed Budget Notes'!E75</f>
        <v>84</v>
      </c>
      <c r="I34" s="18">
        <f>'Detailed Budget Notes'!F76</f>
        <v>3928.5714285714284</v>
      </c>
      <c r="J34" s="19">
        <f t="shared" si="0"/>
        <v>330000</v>
      </c>
      <c r="K34" s="18">
        <v>100000</v>
      </c>
      <c r="L34" s="18">
        <v>60000</v>
      </c>
      <c r="M34" s="18">
        <v>50000</v>
      </c>
      <c r="N34" s="18">
        <v>50000</v>
      </c>
      <c r="O34" s="18">
        <v>70000</v>
      </c>
      <c r="P34" s="17">
        <f t="shared" si="1"/>
        <v>330000</v>
      </c>
      <c r="Q34" s="68" t="s">
        <v>130</v>
      </c>
      <c r="S34" s="88"/>
    </row>
    <row r="35" spans="1:23" x14ac:dyDescent="0.25">
      <c r="B35" s="171"/>
      <c r="C35" s="27" t="s">
        <v>41</v>
      </c>
      <c r="D35" s="22"/>
      <c r="E35" s="30" t="s">
        <v>121</v>
      </c>
      <c r="F35" s="23"/>
      <c r="G35" s="21" t="s">
        <v>131</v>
      </c>
      <c r="H35" s="18"/>
      <c r="I35" s="18"/>
      <c r="J35" s="19">
        <f t="shared" si="0"/>
        <v>0</v>
      </c>
      <c r="K35" s="18"/>
      <c r="L35" s="18"/>
      <c r="M35" s="18"/>
      <c r="N35" s="18"/>
      <c r="O35" s="18"/>
      <c r="P35" s="17">
        <f t="shared" si="1"/>
        <v>0</v>
      </c>
      <c r="Q35" s="68"/>
      <c r="S35" s="88"/>
    </row>
    <row r="36" spans="1:23" ht="15.75" thickBot="1" x14ac:dyDescent="0.3">
      <c r="B36" s="27"/>
      <c r="C36" s="27"/>
      <c r="D36" s="22"/>
      <c r="E36" s="30"/>
      <c r="F36" s="23"/>
      <c r="G36" s="21"/>
      <c r="H36" s="18"/>
      <c r="I36" s="18"/>
      <c r="J36" s="19"/>
      <c r="K36" s="18"/>
      <c r="L36" s="18"/>
      <c r="M36" s="18"/>
      <c r="N36" s="18"/>
      <c r="O36" s="18"/>
      <c r="P36" s="17"/>
      <c r="Q36" s="68"/>
      <c r="S36" s="88"/>
    </row>
    <row r="37" spans="1:23" ht="16.5" thickTop="1" thickBot="1" x14ac:dyDescent="0.3">
      <c r="B37" s="139"/>
      <c r="C37" s="139" t="s">
        <v>136</v>
      </c>
      <c r="D37" s="140"/>
      <c r="E37" s="141"/>
      <c r="F37" s="142"/>
      <c r="G37" s="143"/>
      <c r="H37" s="144"/>
      <c r="I37" s="144"/>
      <c r="J37" s="151">
        <f>SUM(J34:J35)</f>
        <v>330000</v>
      </c>
      <c r="K37" s="151">
        <f t="shared" ref="K37:P37" si="4">SUM(K34:K35)</f>
        <v>100000</v>
      </c>
      <c r="L37" s="151">
        <f t="shared" si="4"/>
        <v>60000</v>
      </c>
      <c r="M37" s="151">
        <f t="shared" si="4"/>
        <v>50000</v>
      </c>
      <c r="N37" s="151">
        <f t="shared" si="4"/>
        <v>50000</v>
      </c>
      <c r="O37" s="151">
        <f t="shared" si="4"/>
        <v>70000</v>
      </c>
      <c r="P37" s="151">
        <f t="shared" si="4"/>
        <v>330000</v>
      </c>
      <c r="Q37" s="145"/>
    </row>
    <row r="38" spans="1:23" s="3" customFormat="1" ht="15.75" thickTop="1" x14ac:dyDescent="0.25">
      <c r="A38" s="7"/>
      <c r="B38" s="27"/>
      <c r="C38" s="27"/>
      <c r="D38" s="25"/>
      <c r="E38" s="30"/>
      <c r="F38" s="23"/>
      <c r="G38" s="21"/>
      <c r="H38" s="18"/>
      <c r="I38" s="18"/>
      <c r="J38" s="19"/>
      <c r="K38" s="18"/>
      <c r="L38" s="18"/>
      <c r="M38" s="18"/>
      <c r="N38" s="18"/>
      <c r="O38" s="18"/>
      <c r="P38" s="17"/>
      <c r="Q38" s="4"/>
    </row>
    <row r="39" spans="1:23" x14ac:dyDescent="0.25">
      <c r="B39" s="27"/>
      <c r="C39" s="27"/>
      <c r="D39" s="22"/>
      <c r="E39" s="28"/>
      <c r="F39" s="29"/>
      <c r="G39" s="26"/>
      <c r="H39" s="17"/>
      <c r="I39" s="17"/>
      <c r="J39" s="19"/>
      <c r="K39" s="17"/>
      <c r="L39" s="17"/>
      <c r="M39" s="17"/>
      <c r="N39" s="17"/>
      <c r="O39" s="17"/>
      <c r="P39" s="17"/>
      <c r="Q39" s="4"/>
    </row>
    <row r="40" spans="1:23" x14ac:dyDescent="0.25">
      <c r="B40" s="27"/>
      <c r="C40" s="27"/>
      <c r="D40" s="25"/>
      <c r="E40" s="30"/>
      <c r="F40" s="23"/>
      <c r="G40" s="21"/>
      <c r="H40" s="18"/>
      <c r="I40" s="18"/>
      <c r="J40" s="19"/>
      <c r="K40" s="18"/>
      <c r="L40" s="18"/>
      <c r="M40" s="18"/>
      <c r="N40" s="18"/>
      <c r="O40" s="18"/>
      <c r="P40" s="17"/>
      <c r="Q40" s="4"/>
    </row>
    <row r="41" spans="1:23" x14ac:dyDescent="0.25">
      <c r="B41" s="27"/>
      <c r="C41" s="27"/>
      <c r="D41" s="25"/>
      <c r="E41" s="30"/>
      <c r="F41" s="23"/>
      <c r="G41" s="21"/>
      <c r="H41" s="18"/>
      <c r="I41" s="18"/>
      <c r="J41" s="19"/>
      <c r="K41" s="18"/>
      <c r="L41" s="18"/>
      <c r="M41" s="18"/>
      <c r="N41" s="18"/>
      <c r="O41" s="18"/>
      <c r="P41" s="17"/>
      <c r="Q41" s="4"/>
    </row>
    <row r="42" spans="1:23" s="11" customFormat="1" ht="12" x14ac:dyDescent="0.2">
      <c r="B42" s="24" t="s">
        <v>48</v>
      </c>
      <c r="C42" s="24"/>
      <c r="D42" s="24"/>
      <c r="E42" s="24"/>
      <c r="F42" s="24"/>
      <c r="G42" s="12"/>
      <c r="H42" s="12"/>
      <c r="I42" s="12"/>
      <c r="J42" s="12"/>
      <c r="K42" s="15">
        <f>K31+K37</f>
        <v>100000</v>
      </c>
      <c r="L42" s="15">
        <f t="shared" ref="L42:O42" si="5">L31+L37</f>
        <v>60000</v>
      </c>
      <c r="M42" s="15">
        <f t="shared" si="5"/>
        <v>50000</v>
      </c>
      <c r="N42" s="15">
        <f t="shared" si="5"/>
        <v>50000</v>
      </c>
      <c r="O42" s="15">
        <f t="shared" si="5"/>
        <v>70000</v>
      </c>
      <c r="P42" s="15">
        <f>P31+P37</f>
        <v>571970</v>
      </c>
      <c r="Q42" s="12"/>
      <c r="R42" s="149"/>
      <c r="W42" s="149"/>
    </row>
    <row r="43" spans="1:23" s="11" customFormat="1" ht="12" x14ac:dyDescent="0.2">
      <c r="B43" s="12" t="s">
        <v>36</v>
      </c>
      <c r="C43" s="13" t="str">
        <f>'Title Lists'!H2</f>
        <v>GCF</v>
      </c>
      <c r="D43" s="12"/>
      <c r="E43" s="14"/>
      <c r="F43" s="12"/>
      <c r="G43" s="12"/>
      <c r="H43" s="12"/>
      <c r="I43" s="12"/>
      <c r="J43" s="12"/>
      <c r="K43" s="15">
        <f>SUMIF($E$7:$E$41,$C$43,'Detailed Budget Plan'!K7:K41)</f>
        <v>184000</v>
      </c>
      <c r="L43" s="15">
        <f>SUMIF($E$7:$E$41,$C$43,'Detailed Budget Plan'!L7:L41)</f>
        <v>91000</v>
      </c>
      <c r="M43" s="15">
        <f>SUMIF($E$7:$E$41,$C$43,'Detailed Budget Plan'!M7:M41)</f>
        <v>80120</v>
      </c>
      <c r="N43" s="15">
        <f>SUMIF($E$7:$E$41,$C$43,'Detailed Budget Plan'!N7:N41)</f>
        <v>83500</v>
      </c>
      <c r="O43" s="15">
        <f>SUMIF($E$7:$E$41,$C$43,'Detailed Budget Plan'!O7:O41)</f>
        <v>99500</v>
      </c>
      <c r="P43" s="15">
        <f>SUMIF($E$7:$E$41,$C$43,'Detailed Budget Plan'!P7:P41)</f>
        <v>538120</v>
      </c>
      <c r="Q43" s="12"/>
      <c r="R43" s="149"/>
      <c r="S43" s="149"/>
      <c r="T43" s="149"/>
      <c r="U43" s="149"/>
      <c r="V43" s="149"/>
      <c r="W43" s="149"/>
    </row>
    <row r="44" spans="1:23" s="11" customFormat="1" ht="12" x14ac:dyDescent="0.2">
      <c r="B44" s="12" t="s">
        <v>51</v>
      </c>
      <c r="C44" s="13" t="str">
        <f>'Title Lists'!H3</f>
        <v>Country/1</v>
      </c>
      <c r="D44" s="12"/>
      <c r="E44" s="14"/>
      <c r="F44" s="12"/>
      <c r="G44" s="12"/>
      <c r="H44" s="12"/>
      <c r="I44" s="12"/>
      <c r="J44" s="12"/>
      <c r="K44" s="15">
        <f>SUMIF($E$7:$E$41,$C$44,'Detailed Budget Plan'!K7:K41)</f>
        <v>11000</v>
      </c>
      <c r="L44" s="15">
        <f>SUMIF($E$7:$E$41,$C$44,'Detailed Budget Plan'!L7:L41)</f>
        <v>6150</v>
      </c>
      <c r="M44" s="15">
        <f>SUMIF($E$7:$E$41,$C$44,'Detailed Budget Plan'!M7:M41)</f>
        <v>5150</v>
      </c>
      <c r="N44" s="15">
        <f>SUMIF($E$7:$E$41,$C$44,'Detailed Budget Plan'!N7:N41)</f>
        <v>5150</v>
      </c>
      <c r="O44" s="15">
        <f>SUMIF($E$7:$E$41,$C$44,'Detailed Budget Plan'!O7:O41)</f>
        <v>6400</v>
      </c>
      <c r="P44" s="15">
        <f>SUMIF($E$7:$E$41,$C$44,'Detailed Budget Plan'!P7:P41)</f>
        <v>33850</v>
      </c>
      <c r="Q44" s="12"/>
      <c r="R44" s="149"/>
      <c r="S44" s="149"/>
      <c r="T44" s="149"/>
      <c r="U44" s="149"/>
      <c r="V44" s="149"/>
      <c r="W44" s="149"/>
    </row>
    <row r="45" spans="1:23" s="11" customFormat="1" ht="12" x14ac:dyDescent="0.2">
      <c r="B45" s="12" t="s">
        <v>51</v>
      </c>
      <c r="C45" s="13"/>
      <c r="D45" s="12"/>
      <c r="E45" s="14"/>
      <c r="F45" s="12"/>
      <c r="G45" s="12"/>
      <c r="H45" s="12"/>
      <c r="I45" s="12"/>
      <c r="J45" s="12"/>
      <c r="K45" s="15">
        <f ca="1">SUMIF($E$7:$E$41,$C$45,'Detailed Budget Plan'!K8:K41)</f>
        <v>0</v>
      </c>
      <c r="L45" s="15">
        <f>SUMIF($E$7:$E$41,$C$45,'Detailed Budget Plan'!L7:L41)</f>
        <v>0</v>
      </c>
      <c r="M45" s="15">
        <f>SUMIF($E$7:$E$41,$C$45,'Detailed Budget Plan'!M7:M41)</f>
        <v>0</v>
      </c>
      <c r="N45" s="15">
        <f>SUMIF($E$7:$E$41,$C$45,'Detailed Budget Plan'!N7:N41)</f>
        <v>0</v>
      </c>
      <c r="O45" s="15">
        <f>SUMIF($E$7:$E$41,$C$45,'Detailed Budget Plan'!O7:O41)</f>
        <v>0</v>
      </c>
      <c r="P45" s="15">
        <f>SUMIF($E$7:$E$41,$C$45,'Detailed Budget Plan'!P7:P41)</f>
        <v>0</v>
      </c>
      <c r="Q45" s="12"/>
    </row>
    <row r="46" spans="1:23" s="11" customFormat="1" ht="12" x14ac:dyDescent="0.2">
      <c r="B46" s="12" t="s">
        <v>51</v>
      </c>
      <c r="C46" s="13"/>
      <c r="D46" s="12"/>
      <c r="E46" s="14"/>
      <c r="F46" s="12"/>
      <c r="G46" s="12"/>
      <c r="H46" s="12"/>
      <c r="I46" s="12"/>
      <c r="J46" s="12"/>
      <c r="K46" s="15">
        <f ca="1">SUMIF($E$7:$E41,$C$46,K8:K41)</f>
        <v>0</v>
      </c>
      <c r="L46" s="15">
        <f>SUMIF($E$7:$E41,$C$46,L7:L41)</f>
        <v>0</v>
      </c>
      <c r="M46" s="15">
        <f>SUMIF($E$7:$E41,$C$46,M7:M41)</f>
        <v>0</v>
      </c>
      <c r="N46" s="15">
        <f>SUMIF($E$7:$E41,$C$46,N7:N41)</f>
        <v>0</v>
      </c>
      <c r="O46" s="15">
        <f>SUMIF($E$7:$E41,$C$46,O7:O41)</f>
        <v>0</v>
      </c>
      <c r="P46" s="15">
        <f>SUMIF($E$7:$E41,$C$46,P7:P41)</f>
        <v>0</v>
      </c>
      <c r="Q46" s="12"/>
    </row>
    <row r="47" spans="1:23" s="11" customFormat="1" ht="12" x14ac:dyDescent="0.2">
      <c r="B47" s="12" t="s">
        <v>51</v>
      </c>
      <c r="C47" s="13"/>
      <c r="D47" s="12"/>
      <c r="E47" s="14"/>
      <c r="F47" s="12"/>
      <c r="G47" s="12"/>
      <c r="H47" s="12"/>
      <c r="I47" s="12"/>
      <c r="J47" s="12"/>
      <c r="K47" s="15">
        <f ca="1">SUMIF($E$7:$E$41,$C$47,K8:K41)</f>
        <v>0</v>
      </c>
      <c r="L47" s="15">
        <f t="shared" ref="L47:P47" si="6">SUMIF($E$7:$E$41,$C$47,L7:L41)</f>
        <v>0</v>
      </c>
      <c r="M47" s="15">
        <f t="shared" si="6"/>
        <v>0</v>
      </c>
      <c r="N47" s="15">
        <f t="shared" si="6"/>
        <v>0</v>
      </c>
      <c r="O47" s="15">
        <f t="shared" si="6"/>
        <v>0</v>
      </c>
      <c r="P47" s="15">
        <f t="shared" si="6"/>
        <v>0</v>
      </c>
      <c r="Q47" s="12"/>
    </row>
    <row r="50" spans="2:2" x14ac:dyDescent="0.25">
      <c r="B50" s="124" t="s">
        <v>71</v>
      </c>
    </row>
    <row r="51" spans="2:2" x14ac:dyDescent="0.25">
      <c r="B51" s="7"/>
    </row>
  </sheetData>
  <mergeCells count="14">
    <mergeCell ref="B34:B35"/>
    <mergeCell ref="B21:B24"/>
    <mergeCell ref="C21:C24"/>
    <mergeCell ref="D21:D24"/>
    <mergeCell ref="B27:B29"/>
    <mergeCell ref="C27:C29"/>
    <mergeCell ref="D27:D29"/>
    <mergeCell ref="G4:J4"/>
    <mergeCell ref="Q4:Q6"/>
    <mergeCell ref="K4:P4"/>
    <mergeCell ref="D7:D13"/>
    <mergeCell ref="B7:B18"/>
    <mergeCell ref="C7:C18"/>
    <mergeCell ref="D16:D18"/>
  </mergeCells>
  <dataValidations xWindow="587" yWindow="1172" count="8">
    <dataValidation type="list" allowBlank="1" showInputMessage="1" showErrorMessage="1" prompt="Please select Component" sqref="B7">
      <formula1>Components</formula1>
    </dataValidation>
    <dataValidation type="list" allowBlank="1" showInputMessage="1" showErrorMessage="1" prompt="Please select Output" sqref="C7">
      <formula1>Outputs</formula1>
    </dataValidation>
    <dataValidation type="list" allowBlank="1" showInputMessage="1" showErrorMessage="1" sqref="E8:E15 E17:E41">
      <formula1>Funding</formula1>
    </dataValidation>
    <dataValidation type="list" allowBlank="1" showInputMessage="1" showErrorMessage="1" prompt="Please select Funding Source" sqref="E7 C43:C47 E16">
      <formula1>Funding</formula1>
    </dataValidation>
    <dataValidation type="list" allowBlank="1" showInputMessage="1" showErrorMessage="1" sqref="F8:F15 F17:F41">
      <formula1>Categories</formula1>
    </dataValidation>
    <dataValidation type="list" allowBlank="1" showInputMessage="1" showErrorMessage="1" prompt="Please select Budget Categories" sqref="F7 F16">
      <formula1>Categories</formula1>
    </dataValidation>
    <dataValidation type="list" allowBlank="1" showInputMessage="1" showErrorMessage="1" sqref="B19:B21 B25:B27 B30:B34 B36:B41">
      <formula1>Components</formula1>
    </dataValidation>
    <dataValidation type="list" allowBlank="1" showInputMessage="1" showErrorMessage="1" sqref="C19:C21 C25:C27 C30:C41">
      <formula1>Outputs</formula1>
    </dataValidation>
  </dataValidations>
  <pageMargins left="0.25" right="0.25" top="0.75" bottom="0.75" header="0.3" footer="0.3"/>
  <pageSetup paperSize="9" scale="80" orientation="landscape" r:id="rId1"/>
  <ignoredErrors>
    <ignoredError sqref="P34:P35 P11 P7:P9" unlockedFormula="1"/>
  </ignoredErrors>
  <legacyDrawing r:id="rId2"/>
  <extLst>
    <ext xmlns:x14="http://schemas.microsoft.com/office/spreadsheetml/2009/9/main" uri="{CCE6A557-97BC-4b89-ADB6-D9C93CAAB3DF}">
      <x14:dataValidations xmlns:xm="http://schemas.microsoft.com/office/excel/2006/main" xWindow="587" yWindow="1172" count="1">
        <x14:dataValidation type="list" allowBlank="1" showInputMessage="1" showErrorMessage="1" prompt="Please select from drop down list">
          <x14:formula1>
            <xm:f>'Title Lists'!#REF!</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77"/>
  <sheetViews>
    <sheetView showGridLines="0" zoomScale="110" zoomScaleNormal="110" workbookViewId="0">
      <selection activeCell="M34" sqref="M34"/>
    </sheetView>
  </sheetViews>
  <sheetFormatPr defaultColWidth="8.85546875" defaultRowHeight="12" x14ac:dyDescent="0.2"/>
  <cols>
    <col min="1" max="1" width="1.42578125" style="16" customWidth="1"/>
    <col min="2" max="2" width="17.140625" style="16" bestFit="1" customWidth="1"/>
    <col min="3" max="3" width="69.7109375" style="16" customWidth="1"/>
    <col min="4" max="4" width="8.85546875" style="16"/>
    <col min="5" max="5" width="11.7109375" style="16" customWidth="1"/>
    <col min="6" max="6" width="10.28515625" style="16" customWidth="1"/>
    <col min="7" max="7" width="10" style="16" customWidth="1"/>
    <col min="8" max="8" width="10.42578125" style="16" customWidth="1"/>
    <col min="9" max="9" width="10.140625" style="16" customWidth="1"/>
    <col min="10" max="16384" width="8.85546875" style="16"/>
  </cols>
  <sheetData>
    <row r="1" spans="2:5" ht="9.75" customHeight="1" x14ac:dyDescent="0.2"/>
    <row r="2" spans="2:5" ht="9.75" customHeight="1" x14ac:dyDescent="0.2">
      <c r="B2" s="123" t="s">
        <v>167</v>
      </c>
    </row>
    <row r="3" spans="2:5" ht="9.75" customHeight="1" x14ac:dyDescent="0.2"/>
    <row r="4" spans="2:5" ht="9.75" customHeight="1" x14ac:dyDescent="0.2">
      <c r="B4" s="16" t="s">
        <v>145</v>
      </c>
      <c r="C4" s="16" t="s">
        <v>154</v>
      </c>
    </row>
    <row r="5" spans="2:5" ht="9.75" customHeight="1" x14ac:dyDescent="0.2">
      <c r="B5" s="16" t="s">
        <v>39</v>
      </c>
      <c r="C5" s="16" t="s">
        <v>157</v>
      </c>
    </row>
    <row r="6" spans="2:5" ht="9.75" customHeight="1" x14ac:dyDescent="0.2">
      <c r="B6" s="16" t="s">
        <v>146</v>
      </c>
      <c r="C6" s="16" t="s">
        <v>166</v>
      </c>
    </row>
    <row r="7" spans="2:5" ht="9.75" customHeight="1" x14ac:dyDescent="0.2">
      <c r="B7" s="16" t="s">
        <v>98</v>
      </c>
      <c r="C7" s="16" t="s">
        <v>137</v>
      </c>
    </row>
    <row r="8" spans="2:5" ht="9.75" customHeight="1" x14ac:dyDescent="0.2">
      <c r="B8" s="16" t="s">
        <v>147</v>
      </c>
      <c r="C8" s="16" t="s">
        <v>168</v>
      </c>
    </row>
    <row r="9" spans="2:5" ht="9.75" customHeight="1" x14ac:dyDescent="0.2">
      <c r="B9" s="16" t="s">
        <v>40</v>
      </c>
      <c r="C9" s="16" t="s">
        <v>155</v>
      </c>
    </row>
    <row r="10" spans="2:5" ht="9.75" customHeight="1" x14ac:dyDescent="0.2">
      <c r="B10" s="16" t="s">
        <v>19</v>
      </c>
      <c r="C10" s="16" t="s">
        <v>156</v>
      </c>
    </row>
    <row r="11" spans="2:5" ht="9.75" customHeight="1" x14ac:dyDescent="0.2">
      <c r="B11" s="16" t="s">
        <v>144</v>
      </c>
      <c r="C11" s="16" t="s">
        <v>158</v>
      </c>
    </row>
    <row r="12" spans="2:5" ht="9.75" customHeight="1" x14ac:dyDescent="0.2"/>
    <row r="13" spans="2:5" ht="9.75" customHeight="1" x14ac:dyDescent="0.2"/>
    <row r="14" spans="2:5" x14ac:dyDescent="0.2">
      <c r="B14" s="103" t="s">
        <v>44</v>
      </c>
      <c r="C14" s="124" t="s">
        <v>177</v>
      </c>
      <c r="D14" s="121"/>
      <c r="E14" s="121"/>
    </row>
    <row r="15" spans="2:5" x14ac:dyDescent="0.2">
      <c r="D15" s="122"/>
      <c r="E15" s="122"/>
    </row>
    <row r="16" spans="2:5" x14ac:dyDescent="0.2">
      <c r="B16" s="69" t="s">
        <v>45</v>
      </c>
      <c r="C16" s="16" t="s">
        <v>104</v>
      </c>
      <c r="D16" s="121"/>
      <c r="E16" s="121"/>
    </row>
    <row r="17" spans="2:11" x14ac:dyDescent="0.2">
      <c r="B17" s="69"/>
    </row>
    <row r="18" spans="2:11" x14ac:dyDescent="0.2">
      <c r="B18" s="69"/>
    </row>
    <row r="19" spans="2:11" ht="24" x14ac:dyDescent="0.2">
      <c r="B19" s="69"/>
      <c r="D19" s="72" t="s">
        <v>103</v>
      </c>
      <c r="E19" s="71" t="s">
        <v>102</v>
      </c>
      <c r="F19" s="73" t="s">
        <v>36</v>
      </c>
    </row>
    <row r="20" spans="2:11" x14ac:dyDescent="0.2">
      <c r="B20" s="69"/>
      <c r="C20" s="74" t="s">
        <v>139</v>
      </c>
      <c r="D20" s="87">
        <v>36</v>
      </c>
      <c r="E20" s="75">
        <v>4000</v>
      </c>
      <c r="F20" s="76">
        <f>+D20*E20*0.1</f>
        <v>14400</v>
      </c>
    </row>
    <row r="21" spans="2:11" x14ac:dyDescent="0.2">
      <c r="B21" s="69"/>
    </row>
    <row r="22" spans="2:11" x14ac:dyDescent="0.2">
      <c r="B22" s="69"/>
    </row>
    <row r="23" spans="2:11" x14ac:dyDescent="0.2">
      <c r="B23" s="69"/>
    </row>
    <row r="24" spans="2:11" x14ac:dyDescent="0.2">
      <c r="B24" s="69" t="s">
        <v>46</v>
      </c>
      <c r="C24" s="16" t="s">
        <v>105</v>
      </c>
    </row>
    <row r="25" spans="2:11" ht="24" x14ac:dyDescent="0.2">
      <c r="B25" s="69"/>
      <c r="D25" s="71" t="s">
        <v>102</v>
      </c>
      <c r="E25" s="72" t="s">
        <v>107</v>
      </c>
      <c r="F25" s="71" t="s">
        <v>108</v>
      </c>
      <c r="G25" s="71" t="s">
        <v>109</v>
      </c>
      <c r="H25" s="72" t="s">
        <v>110</v>
      </c>
      <c r="I25" s="72" t="s">
        <v>111</v>
      </c>
      <c r="J25" s="71" t="s">
        <v>162</v>
      </c>
      <c r="K25" s="71" t="s">
        <v>163</v>
      </c>
    </row>
    <row r="26" spans="2:11" x14ac:dyDescent="0.2">
      <c r="B26" s="69"/>
      <c r="C26" s="77" t="s">
        <v>159</v>
      </c>
      <c r="D26" s="85">
        <v>5000</v>
      </c>
      <c r="E26" s="78">
        <v>1</v>
      </c>
      <c r="F26" s="78">
        <v>0</v>
      </c>
      <c r="G26" s="78">
        <v>0</v>
      </c>
      <c r="H26" s="78">
        <v>1</v>
      </c>
      <c r="I26" s="78">
        <v>0</v>
      </c>
      <c r="J26" s="78">
        <f t="shared" ref="J26:J27" si="0">SUM(E26:I26)</f>
        <v>2</v>
      </c>
      <c r="K26" s="118">
        <f>J26*D26</f>
        <v>10000</v>
      </c>
    </row>
    <row r="27" spans="2:11" x14ac:dyDescent="0.2">
      <c r="B27" s="69"/>
      <c r="C27" s="77" t="s">
        <v>160</v>
      </c>
      <c r="D27" s="85">
        <v>500</v>
      </c>
      <c r="E27" s="78">
        <v>2</v>
      </c>
      <c r="F27" s="78">
        <v>0</v>
      </c>
      <c r="G27" s="78">
        <v>1</v>
      </c>
      <c r="H27" s="78">
        <v>0</v>
      </c>
      <c r="I27" s="78">
        <v>0</v>
      </c>
      <c r="J27" s="78">
        <f t="shared" si="0"/>
        <v>3</v>
      </c>
      <c r="K27" s="118">
        <f>J27*D27</f>
        <v>1500</v>
      </c>
    </row>
    <row r="28" spans="2:11" x14ac:dyDescent="0.2">
      <c r="B28" s="69"/>
      <c r="C28" s="79" t="s">
        <v>106</v>
      </c>
      <c r="D28" s="114"/>
      <c r="E28" s="80">
        <f>(E26*$D$26)+($D$27*E27)</f>
        <v>6000</v>
      </c>
      <c r="F28" s="80">
        <f t="shared" ref="F28:I28" si="1">(F26*$D$26)+($D$27*F27)</f>
        <v>0</v>
      </c>
      <c r="G28" s="80">
        <f t="shared" si="1"/>
        <v>500</v>
      </c>
      <c r="H28" s="80">
        <f t="shared" si="1"/>
        <v>5000</v>
      </c>
      <c r="I28" s="80">
        <f t="shared" si="1"/>
        <v>0</v>
      </c>
      <c r="J28" s="120">
        <f>SUM(J26:J27)</f>
        <v>5</v>
      </c>
      <c r="K28" s="119">
        <f>SUM(K26:K27)</f>
        <v>11500</v>
      </c>
    </row>
    <row r="29" spans="2:11" x14ac:dyDescent="0.2">
      <c r="B29" s="69"/>
      <c r="C29" s="116" t="s">
        <v>161</v>
      </c>
      <c r="D29" s="70"/>
      <c r="E29" s="117"/>
      <c r="F29" s="115"/>
      <c r="K29" s="115">
        <f>K28/J28</f>
        <v>2300</v>
      </c>
    </row>
    <row r="30" spans="2:11" x14ac:dyDescent="0.2">
      <c r="B30" s="69"/>
    </row>
    <row r="31" spans="2:11" x14ac:dyDescent="0.2">
      <c r="B31" s="69" t="s">
        <v>47</v>
      </c>
      <c r="C31" s="16" t="s">
        <v>113</v>
      </c>
    </row>
    <row r="32" spans="2:11" x14ac:dyDescent="0.2">
      <c r="B32" s="69"/>
    </row>
    <row r="33" spans="2:7" ht="24" x14ac:dyDescent="0.2">
      <c r="B33" s="69"/>
      <c r="D33" s="71" t="s">
        <v>102</v>
      </c>
      <c r="E33" s="71" t="s">
        <v>140</v>
      </c>
      <c r="F33" s="71" t="s">
        <v>164</v>
      </c>
      <c r="G33" s="71" t="s">
        <v>36</v>
      </c>
    </row>
    <row r="34" spans="2:7" x14ac:dyDescent="0.2">
      <c r="B34" s="69"/>
      <c r="C34" s="77" t="s">
        <v>112</v>
      </c>
      <c r="D34" s="76">
        <v>12</v>
      </c>
      <c r="E34" s="78">
        <v>45</v>
      </c>
      <c r="F34" s="78">
        <v>3</v>
      </c>
      <c r="G34" s="80">
        <f t="shared" ref="G34" si="2">+F34*E34*D34</f>
        <v>1620</v>
      </c>
    </row>
    <row r="35" spans="2:7" x14ac:dyDescent="0.2">
      <c r="B35" s="69"/>
    </row>
    <row r="36" spans="2:7" x14ac:dyDescent="0.2">
      <c r="B36" s="69"/>
    </row>
    <row r="37" spans="2:7" x14ac:dyDescent="0.2">
      <c r="B37" s="69" t="s">
        <v>91</v>
      </c>
      <c r="C37" s="16" t="s">
        <v>115</v>
      </c>
    </row>
    <row r="39" spans="2:7" ht="24" x14ac:dyDescent="0.2">
      <c r="C39" s="81"/>
      <c r="D39" s="71" t="s">
        <v>102</v>
      </c>
      <c r="E39" s="71" t="s">
        <v>116</v>
      </c>
      <c r="F39" s="71" t="s">
        <v>36</v>
      </c>
      <c r="G39" s="71" t="s">
        <v>141</v>
      </c>
    </row>
    <row r="40" spans="2:7" x14ac:dyDescent="0.2">
      <c r="C40" s="82" t="s">
        <v>171</v>
      </c>
      <c r="D40" s="76">
        <v>3000</v>
      </c>
      <c r="E40" s="78">
        <v>2</v>
      </c>
      <c r="F40" s="76">
        <f>+E40*D40</f>
        <v>6000</v>
      </c>
      <c r="G40" s="125"/>
    </row>
    <row r="41" spans="2:7" x14ac:dyDescent="0.2">
      <c r="C41" s="79" t="s">
        <v>106</v>
      </c>
      <c r="D41" s="83"/>
      <c r="E41" s="120">
        <f>SUM(E40:E40)</f>
        <v>2</v>
      </c>
      <c r="F41" s="86">
        <f>SUM(F40:F40)</f>
        <v>6000</v>
      </c>
      <c r="G41" s="125"/>
    </row>
    <row r="42" spans="2:7" x14ac:dyDescent="0.2">
      <c r="C42" s="116"/>
      <c r="F42" s="115"/>
    </row>
    <row r="45" spans="2:7" x14ac:dyDescent="0.2">
      <c r="B45" s="69" t="s">
        <v>92</v>
      </c>
      <c r="C45" s="16" t="s">
        <v>119</v>
      </c>
    </row>
    <row r="47" spans="2:7" ht="36" x14ac:dyDescent="0.2">
      <c r="C47" s="81"/>
      <c r="D47" s="71" t="s">
        <v>117</v>
      </c>
      <c r="E47" s="71" t="s">
        <v>118</v>
      </c>
      <c r="F47" s="71" t="s">
        <v>36</v>
      </c>
      <c r="G47" s="71" t="s">
        <v>169</v>
      </c>
    </row>
    <row r="48" spans="2:7" x14ac:dyDescent="0.2">
      <c r="C48" s="82" t="s">
        <v>170</v>
      </c>
      <c r="D48" s="84">
        <v>1</v>
      </c>
      <c r="E48" s="85">
        <v>45000</v>
      </c>
      <c r="F48" s="76">
        <f>D48*E48</f>
        <v>45000</v>
      </c>
      <c r="G48" s="84"/>
    </row>
    <row r="49" spans="2:7" x14ac:dyDescent="0.2">
      <c r="C49" s="79" t="s">
        <v>106</v>
      </c>
      <c r="D49" s="84"/>
      <c r="E49" s="85"/>
      <c r="F49" s="80">
        <f>SUM(F48:F48)</f>
        <v>45000</v>
      </c>
      <c r="G49" s="84"/>
    </row>
    <row r="50" spans="2:7" x14ac:dyDescent="0.2">
      <c r="F50" s="70"/>
    </row>
    <row r="51" spans="2:7" x14ac:dyDescent="0.2">
      <c r="F51" s="70"/>
    </row>
    <row r="52" spans="2:7" x14ac:dyDescent="0.2">
      <c r="B52" s="69" t="s">
        <v>93</v>
      </c>
      <c r="C52" s="89" t="s">
        <v>104</v>
      </c>
      <c r="F52" s="70"/>
    </row>
    <row r="53" spans="2:7" ht="24" x14ac:dyDescent="0.2">
      <c r="D53" s="71" t="s">
        <v>102</v>
      </c>
      <c r="E53" s="71" t="s">
        <v>103</v>
      </c>
      <c r="F53" s="71" t="s">
        <v>36</v>
      </c>
    </row>
    <row r="54" spans="2:7" x14ac:dyDescent="0.2">
      <c r="C54" s="82" t="s">
        <v>172</v>
      </c>
      <c r="D54" s="85">
        <v>850</v>
      </c>
      <c r="E54" s="78">
        <v>36</v>
      </c>
      <c r="F54" s="114">
        <f>+E54*D54</f>
        <v>30600</v>
      </c>
    </row>
    <row r="57" spans="2:7" x14ac:dyDescent="0.2">
      <c r="B57" s="69" t="s">
        <v>94</v>
      </c>
      <c r="C57" s="16" t="s">
        <v>125</v>
      </c>
    </row>
    <row r="58" spans="2:7" x14ac:dyDescent="0.2">
      <c r="B58" s="69"/>
    </row>
    <row r="59" spans="2:7" ht="24" x14ac:dyDescent="0.2">
      <c r="D59" s="71" t="s">
        <v>102</v>
      </c>
      <c r="E59" s="71" t="s">
        <v>114</v>
      </c>
      <c r="F59" s="71" t="s">
        <v>36</v>
      </c>
    </row>
    <row r="60" spans="2:7" x14ac:dyDescent="0.2">
      <c r="C60" s="90" t="s">
        <v>123</v>
      </c>
      <c r="D60" s="85">
        <v>2000</v>
      </c>
      <c r="E60" s="78">
        <v>1</v>
      </c>
      <c r="F60" s="85">
        <f>+E60*D60</f>
        <v>2000</v>
      </c>
    </row>
    <row r="61" spans="2:7" x14ac:dyDescent="0.2">
      <c r="C61" s="90" t="s">
        <v>124</v>
      </c>
      <c r="D61" s="85">
        <v>1250</v>
      </c>
      <c r="E61" s="78">
        <v>1</v>
      </c>
      <c r="F61" s="85">
        <f>+E61*D61</f>
        <v>1250</v>
      </c>
    </row>
    <row r="62" spans="2:7" x14ac:dyDescent="0.2">
      <c r="C62" s="79" t="s">
        <v>106</v>
      </c>
      <c r="D62" s="84"/>
      <c r="E62" s="120">
        <f>SUM(E60:E61)</f>
        <v>2</v>
      </c>
      <c r="F62" s="80">
        <f>SUM(F60:F61)</f>
        <v>3250</v>
      </c>
    </row>
    <row r="63" spans="2:7" x14ac:dyDescent="0.2">
      <c r="C63" s="116" t="s">
        <v>161</v>
      </c>
      <c r="F63" s="115">
        <f>F62/E62</f>
        <v>1625</v>
      </c>
    </row>
    <row r="65" spans="2:6" x14ac:dyDescent="0.2">
      <c r="B65" s="69" t="s">
        <v>130</v>
      </c>
      <c r="C65" s="16" t="s">
        <v>101</v>
      </c>
    </row>
    <row r="68" spans="2:6" ht="24" x14ac:dyDescent="0.2">
      <c r="C68" s="98"/>
      <c r="D68" s="71" t="s">
        <v>102</v>
      </c>
      <c r="E68" s="71" t="s">
        <v>114</v>
      </c>
      <c r="F68" s="71" t="s">
        <v>36</v>
      </c>
    </row>
    <row r="69" spans="2:6" x14ac:dyDescent="0.2">
      <c r="C69" s="82" t="s">
        <v>142</v>
      </c>
      <c r="D69" s="76">
        <v>5000</v>
      </c>
      <c r="E69" s="87">
        <v>12</v>
      </c>
      <c r="F69" s="76">
        <f>+E69*D69</f>
        <v>60000</v>
      </c>
    </row>
    <row r="70" spans="2:6" x14ac:dyDescent="0.2">
      <c r="C70" s="82" t="s">
        <v>143</v>
      </c>
      <c r="D70" s="76">
        <v>5000</v>
      </c>
      <c r="E70" s="87">
        <v>36</v>
      </c>
      <c r="F70" s="76">
        <f t="shared" ref="F70:F71" si="3">+E70*D70</f>
        <v>180000</v>
      </c>
    </row>
    <row r="71" spans="2:6" x14ac:dyDescent="0.2">
      <c r="C71" s="82" t="s">
        <v>128</v>
      </c>
      <c r="D71" s="76">
        <v>2500</v>
      </c>
      <c r="E71" s="87">
        <v>36</v>
      </c>
      <c r="F71" s="76">
        <f t="shared" si="3"/>
        <v>90000</v>
      </c>
    </row>
    <row r="72" spans="2:6" x14ac:dyDescent="0.2">
      <c r="C72" s="82"/>
      <c r="D72" s="76"/>
      <c r="E72" s="87"/>
      <c r="F72" s="76"/>
    </row>
    <row r="73" spans="2:6" x14ac:dyDescent="0.2">
      <c r="C73" s="82"/>
      <c r="D73" s="76"/>
      <c r="E73" s="87"/>
      <c r="F73" s="76"/>
    </row>
    <row r="74" spans="2:6" x14ac:dyDescent="0.2">
      <c r="C74" s="92"/>
      <c r="D74" s="93"/>
      <c r="E74" s="94"/>
      <c r="F74" s="93"/>
    </row>
    <row r="75" spans="2:6" x14ac:dyDescent="0.2">
      <c r="C75" s="79" t="s">
        <v>132</v>
      </c>
      <c r="D75" s="78"/>
      <c r="E75" s="87">
        <f>SUM(E69:E71)</f>
        <v>84</v>
      </c>
      <c r="F75" s="146">
        <f>SUM(F69:F74)</f>
        <v>330000</v>
      </c>
    </row>
    <row r="76" spans="2:6" x14ac:dyDescent="0.2">
      <c r="C76" s="116" t="s">
        <v>161</v>
      </c>
      <c r="D76" s="96"/>
      <c r="E76" s="97"/>
      <c r="F76" s="96">
        <f>F75/E75</f>
        <v>3928.5714285714284</v>
      </c>
    </row>
    <row r="77" spans="2:6" x14ac:dyDescent="0.2">
      <c r="C77" s="95"/>
      <c r="D77" s="96"/>
      <c r="E77" s="97"/>
      <c r="F77" s="96"/>
    </row>
  </sheetData>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workbookViewId="0">
      <selection activeCell="L13" sqref="L13"/>
    </sheetView>
  </sheetViews>
  <sheetFormatPr defaultRowHeight="15" x14ac:dyDescent="0.25"/>
  <cols>
    <col min="1" max="1" width="2.42578125" style="7" customWidth="1"/>
    <col min="2" max="2" width="34.140625" style="7" customWidth="1"/>
    <col min="3" max="3" width="2.28515625" style="7" customWidth="1"/>
    <col min="4" max="4" width="29.5703125" style="7" customWidth="1"/>
    <col min="5" max="5" width="2.140625" style="7" customWidth="1"/>
    <col min="6" max="6" width="38.140625" style="7" customWidth="1"/>
    <col min="7" max="7" width="2.42578125" style="7" customWidth="1"/>
    <col min="8" max="8" width="29.42578125" customWidth="1"/>
    <col min="9" max="9" width="2.85546875" customWidth="1"/>
  </cols>
  <sheetData>
    <row r="1" spans="2:11" ht="15.75" x14ac:dyDescent="0.25">
      <c r="B1" s="5" t="s">
        <v>37</v>
      </c>
      <c r="D1" s="5" t="s">
        <v>38</v>
      </c>
      <c r="F1" s="5" t="s">
        <v>20</v>
      </c>
      <c r="H1" s="5" t="s">
        <v>24</v>
      </c>
    </row>
    <row r="2" spans="2:11" s="31" customFormat="1" x14ac:dyDescent="0.25">
      <c r="B2" s="55" t="s">
        <v>178</v>
      </c>
      <c r="D2" s="55" t="s">
        <v>181</v>
      </c>
      <c r="F2" s="55" t="s">
        <v>5</v>
      </c>
      <c r="H2" s="55" t="s">
        <v>25</v>
      </c>
      <c r="K2" s="65"/>
    </row>
    <row r="3" spans="2:11" s="31" customFormat="1" x14ac:dyDescent="0.25">
      <c r="B3" s="56" t="s">
        <v>179</v>
      </c>
      <c r="D3" s="56" t="s">
        <v>184</v>
      </c>
      <c r="F3" s="56" t="s">
        <v>4</v>
      </c>
      <c r="H3" s="56" t="s">
        <v>121</v>
      </c>
      <c r="K3" s="65"/>
    </row>
    <row r="4" spans="2:11" s="31" customFormat="1" x14ac:dyDescent="0.25">
      <c r="B4" s="55" t="s">
        <v>180</v>
      </c>
      <c r="D4" s="150" t="s">
        <v>183</v>
      </c>
      <c r="F4" s="55" t="s">
        <v>39</v>
      </c>
      <c r="H4" s="91" t="s">
        <v>127</v>
      </c>
      <c r="K4" s="65"/>
    </row>
    <row r="5" spans="2:11" s="31" customFormat="1" x14ac:dyDescent="0.25">
      <c r="B5" s="56" t="s">
        <v>42</v>
      </c>
      <c r="D5" s="126" t="s">
        <v>173</v>
      </c>
      <c r="F5" s="56" t="s">
        <v>40</v>
      </c>
      <c r="H5" s="56"/>
      <c r="K5" s="65"/>
    </row>
    <row r="6" spans="2:11" s="31" customFormat="1" x14ac:dyDescent="0.25">
      <c r="B6" s="55"/>
      <c r="D6" s="91" t="s">
        <v>174</v>
      </c>
      <c r="F6" s="55" t="s">
        <v>19</v>
      </c>
      <c r="H6" s="55"/>
      <c r="K6" s="66"/>
    </row>
    <row r="7" spans="2:11" s="31" customFormat="1" ht="12.75" x14ac:dyDescent="0.2">
      <c r="B7" s="56"/>
      <c r="D7" s="126" t="s">
        <v>175</v>
      </c>
      <c r="F7" s="56" t="s">
        <v>3</v>
      </c>
      <c r="H7" s="56"/>
      <c r="K7" s="67"/>
    </row>
    <row r="8" spans="2:11" s="31" customFormat="1" ht="12.75" x14ac:dyDescent="0.2">
      <c r="B8" s="55"/>
      <c r="D8" s="91" t="s">
        <v>176</v>
      </c>
      <c r="F8" s="56" t="s">
        <v>98</v>
      </c>
      <c r="H8" s="55"/>
    </row>
    <row r="9" spans="2:11" s="31" customFormat="1" ht="12.75" x14ac:dyDescent="0.2">
      <c r="B9" s="56"/>
      <c r="D9" s="56" t="s">
        <v>41</v>
      </c>
      <c r="F9" s="56" t="s">
        <v>99</v>
      </c>
      <c r="H9" s="56"/>
    </row>
    <row r="10" spans="2:11" s="31" customFormat="1" ht="12.75" x14ac:dyDescent="0.2">
      <c r="B10" s="55"/>
      <c r="D10" s="55"/>
      <c r="H10" s="55"/>
    </row>
    <row r="11" spans="2:11" s="31" customFormat="1" ht="12.75" x14ac:dyDescent="0.2">
      <c r="B11" s="56"/>
      <c r="D11" s="56"/>
      <c r="F11" s="56"/>
      <c r="H11" s="56"/>
    </row>
    <row r="12" spans="2:11" s="31" customFormat="1" ht="12.75" x14ac:dyDescent="0.2">
      <c r="B12" s="55"/>
      <c r="D12" s="127"/>
      <c r="F12" s="127"/>
      <c r="H12" s="55"/>
    </row>
    <row r="13" spans="2:11" s="31" customFormat="1" ht="12.75" x14ac:dyDescent="0.2">
      <c r="B13" s="56"/>
      <c r="D13" s="56"/>
      <c r="F13" s="56"/>
      <c r="H13" s="56"/>
    </row>
    <row r="14" spans="2:11" s="31" customFormat="1" ht="12.75" x14ac:dyDescent="0.2">
      <c r="B14" s="55"/>
      <c r="D14" s="55"/>
      <c r="F14" s="55"/>
      <c r="H14" s="55"/>
    </row>
    <row r="15" spans="2:11" s="31" customFormat="1" ht="12.75" x14ac:dyDescent="0.2">
      <c r="B15" s="56"/>
      <c r="D15" s="56"/>
      <c r="F15" s="56"/>
      <c r="H15" s="56"/>
    </row>
    <row r="16" spans="2:11" s="31" customFormat="1" ht="12.75" x14ac:dyDescent="0.2">
      <c r="B16" s="55"/>
      <c r="D16" s="55"/>
      <c r="F16" s="55"/>
      <c r="H16" s="55"/>
    </row>
    <row r="17" spans="2:8" s="31" customFormat="1" ht="12.75" x14ac:dyDescent="0.2">
      <c r="B17" s="56"/>
      <c r="D17" s="56"/>
      <c r="F17" s="56"/>
      <c r="H17" s="56"/>
    </row>
    <row r="18" spans="2:8" s="31" customFormat="1" ht="12.75" x14ac:dyDescent="0.2">
      <c r="B18" s="57"/>
      <c r="D18" s="57"/>
      <c r="F18" s="57"/>
      <c r="H18" s="57"/>
    </row>
    <row r="19" spans="2:8" s="31" customFormat="1" ht="12.75" x14ac:dyDescent="0.2">
      <c r="B19" s="57"/>
      <c r="D19" s="57"/>
      <c r="F19" s="57"/>
      <c r="H19" s="57"/>
    </row>
    <row r="20" spans="2:8" s="31" customFormat="1" ht="12.75" x14ac:dyDescent="0.2">
      <c r="B20" s="57"/>
      <c r="D20" s="57"/>
      <c r="F20" s="57"/>
      <c r="H20" s="57"/>
    </row>
    <row r="21" spans="2:8" s="31" customFormat="1" ht="12.75" x14ac:dyDescent="0.2">
      <c r="B21" s="57"/>
      <c r="D21" s="57"/>
      <c r="F21" s="57"/>
      <c r="H21" s="57"/>
    </row>
    <row r="22" spans="2:8" s="31" customFormat="1" ht="12.75" x14ac:dyDescent="0.2">
      <c r="B22" s="57"/>
      <c r="D22" s="57"/>
      <c r="F22" s="57"/>
      <c r="H22" s="57"/>
    </row>
    <row r="23" spans="2:8" s="31" customFormat="1" ht="12.75" x14ac:dyDescent="0.2">
      <c r="B23" s="57"/>
      <c r="D23" s="57"/>
      <c r="F23" s="57"/>
      <c r="H23" s="57"/>
    </row>
    <row r="24" spans="2:8" s="31" customFormat="1" ht="12.75" x14ac:dyDescent="0.2">
      <c r="B24" s="57"/>
      <c r="D24" s="57"/>
      <c r="F24" s="57"/>
      <c r="H24" s="57"/>
    </row>
    <row r="25" spans="2:8" s="31" customFormat="1" ht="12.75" x14ac:dyDescent="0.2">
      <c r="B25" s="57"/>
      <c r="D25" s="57"/>
      <c r="F25" s="57"/>
      <c r="H25" s="57"/>
    </row>
    <row r="26" spans="2:8" s="31" customFormat="1" ht="12.75" x14ac:dyDescent="0.2"/>
  </sheetData>
  <sortState ref="F3:F16">
    <sortCondition ref="F2"/>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Dashboard</vt:lpstr>
      <vt:lpstr>Detailed Budget Plan</vt:lpstr>
      <vt:lpstr>Detailed Budget Notes</vt:lpstr>
      <vt:lpstr>Title Lists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Helal Uddin</dc:creator>
  <cp:lastModifiedBy>Md. Rabi Uzzaman (Deputy Manager)</cp:lastModifiedBy>
  <cp:lastPrinted>2018-05-09T08:29:04Z</cp:lastPrinted>
  <dcterms:created xsi:type="dcterms:W3CDTF">2018-04-27T05:12:51Z</dcterms:created>
  <dcterms:modified xsi:type="dcterms:W3CDTF">2019-01-07T08:06:38Z</dcterms:modified>
</cp:coreProperties>
</file>